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PLANEACION\"/>
    </mc:Choice>
  </mc:AlternateContent>
  <workbookProtection workbookAlgorithmName="SHA-512" workbookHashValue="6BFQwile+Sk2xROTOWmxy4iD236BIp48B1QEGXFUufW6IKzARZWHdzKD0rUCOMh5cmm1dVGNsxZzf6Xs7PwS9w==" workbookSaltValue="owZHkbb1YAMse8bx7u+1Lg==" workbookSpinCount="100000" lockStructure="1"/>
  <bookViews>
    <workbookView xWindow="0" yWindow="0" windowWidth="28800" windowHeight="11445" firstSheet="1" activeTab="1"/>
  </bookViews>
  <sheets>
    <sheet name="PARÁMETROS" sheetId="9" state="hidden" r:id="rId1"/>
    <sheet name="MAPA DE RIESGOS" sheetId="4" r:id="rId2"/>
    <sheet name="Hoja1" sheetId="10" state="hidden" r:id="rId3"/>
    <sheet name="Hoja3" sheetId="13" state="hidden" r:id="rId4"/>
    <sheet name="Preguntas" sheetId="11" state="hidden" r:id="rId5"/>
  </sheets>
  <definedNames>
    <definedName name="_xlnm._FilterDatabase" localSheetId="4" hidden="1">Preguntas!$B$5:$C$10</definedName>
    <definedName name="A">Hoja1!$E$27:$E$29</definedName>
    <definedName name="_xlnm.Print_Area" localSheetId="1">'MAPA DE RIESGOS'!$A$4:$AJ$32</definedName>
    <definedName name="_xlnm.Print_Area" localSheetId="0">PARÁMETROS!$A$80:$E$86</definedName>
    <definedName name="B">Hoja1!$C$27</definedName>
    <definedName name="CALIFICACIÓNPROBABILIDAD">Hoja1!$E$2:$E$6</definedName>
    <definedName name="CATEGORIARIESGOS">Hoja1!$A$2:$A$9</definedName>
    <definedName name="CLASIFICACONTROL">Hoja1!$I$2:$I$3</definedName>
    <definedName name="CLASIFICARIESGO">Hoja1!$D$2:$D$8</definedName>
    <definedName name="DESCRIPTOR">Hoja1!$F$2:$F$6</definedName>
    <definedName name="DESCRIPTORIMPACTO">Hoja1!$G$2:$G$6</definedName>
    <definedName name="DESCRIPTORPROBABILIDAD">Hoja1!$F$2:$F$6</definedName>
    <definedName name="E">Hoja1!$F$27:$F$29</definedName>
    <definedName name="FACTORESEXTERNOS">Hoja1!$B$2:$B$8</definedName>
    <definedName name="FACTORESINTERNOS">Hoja1!$C$2:$C$13</definedName>
    <definedName name="FACTORESINTERNOS1">Hoja1!$C$2:$C$14</definedName>
    <definedName name="M">Hoja1!$D$27</definedName>
    <definedName name="No">Hoja1!$I$27</definedName>
    <definedName name="OPCIONESMANEJO">Hoja1!$M$2:$M$5</definedName>
    <definedName name="PONDERACIÓN">Hoja1!$L$2:$L$5</definedName>
    <definedName name="PROCESOS">Hoja3!$C:$C</definedName>
    <definedName name="PROCESOS1">Hoja3!$C$1:$C$41</definedName>
    <definedName name="RTA">Hoja1!$K$2:$K$3</definedName>
    <definedName name="Si">Hoja1!$H$27:$H$28</definedName>
    <definedName name="TIPOCONTROL">Hoja1!$J$2:$J$4</definedName>
    <definedName name="TIPOIMPACTO">Hoja1!$H$2:$H$6</definedName>
    <definedName name="_xlnm.Print_Titles" localSheetId="1">'MAPA DE RIESGOS'!$6:$14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1" i="4" l="1"/>
  <c r="Y21" i="4" s="1"/>
  <c r="X23" i="4"/>
  <c r="Y23" i="4" s="1"/>
  <c r="X25" i="4"/>
  <c r="Y25" i="4" s="1"/>
  <c r="X27" i="4"/>
  <c r="X29" i="4"/>
  <c r="Y29" i="4" s="1"/>
  <c r="X31" i="4"/>
  <c r="Y31" i="4" s="1"/>
  <c r="X17" i="4"/>
  <c r="Y17" i="4" s="1"/>
  <c r="X19" i="4"/>
  <c r="Y19" i="4" s="1"/>
  <c r="X15" i="4"/>
  <c r="Y15" i="4" s="1"/>
  <c r="K15" i="4"/>
  <c r="K21" i="4"/>
  <c r="M15" i="4"/>
  <c r="M21" i="4"/>
  <c r="O27" i="4"/>
  <c r="M27" i="4"/>
  <c r="K27" i="4"/>
  <c r="O21" i="4"/>
  <c r="O15" i="4"/>
  <c r="E140" i="9"/>
  <c r="E141" i="9"/>
  <c r="E142" i="9"/>
  <c r="E143" i="9"/>
  <c r="E139" i="9"/>
  <c r="Y27" i="4" l="1"/>
  <c r="Z27" i="4" s="1"/>
  <c r="Z21" i="4"/>
  <c r="Z15" i="4"/>
  <c r="AA27" i="4" l="1"/>
  <c r="AC27" i="4"/>
  <c r="AD27" i="4" s="1"/>
  <c r="AA21" i="4"/>
  <c r="AC21" i="4"/>
  <c r="AD21" i="4" s="1"/>
  <c r="AA15" i="4"/>
  <c r="AC15" i="4"/>
  <c r="AD15" i="4" s="1"/>
  <c r="AE21" i="4" l="1"/>
  <c r="AB27" i="4"/>
  <c r="AE27" i="4"/>
  <c r="AE15" i="4"/>
  <c r="AB15" i="4"/>
  <c r="AB21" i="4"/>
</calcChain>
</file>

<file path=xl/comments1.xml><?xml version="1.0" encoding="utf-8"?>
<comments xmlns="http://schemas.openxmlformats.org/spreadsheetml/2006/main">
  <authors>
    <author>Jennifer Mariet Otero Villa</author>
    <author>Nelly Quintana Jerez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De click en la pestaña y elija el proceso que le corresponda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
El objetivo de cada uno de los procesos de la SIC se encuentra en : Intrasic/Sistema Integral De Gestión Institucional/Sistema Integral De Gestión/Manual Integral De Gestión Institucional - SIGI/Anexo C Caracterizaciones.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Es una actividad del HACER del proceso, en la que se debe ejercer un control para prevenir la materialización de riesgo.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El Riesgo es un evento indeseado que puede  impedir, degradar o retrasar la realización de la actividad critica y por tanto afectara el cumplimiento del objetivo de mi proceso.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Se contextualiza y puntualiza la situación no deseada de manera detallada: donde o cuando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Se refiere a las características generales o las formas en que se observa o manifiesta el riesgo identificado.  Es la  especificidad de lo que se quiere controlar.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Son los medios, las circunstancias y agentes generadores de riesgo. Pueden ser internas: personas, métodos, equipos, materiales e instalaciones, directamente involucradas en el proceso; o externas cuando provienen del entorno en el que se desarrolla el proceso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 xml:space="preserve">
Despliegue la pestaña y encuentre las opciones de riesgo que se ajusten al identificado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Es el efecto que tiene la ocurrencia del riesgo sobre la Entidad. Ejemplo: Sanciones, demandas, - afectación en la operación, pérdida de imagen y alto nivel de quejas por parte de la ciudadanía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
Despliegue la pestaña y encuentre las opciones de riesgo que se ajusten al identificado
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Dato que me arroja automáticamente con los datos de calificación de probabilidad e impacto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 xml:space="preserve">Diligenciar los controles para mitigar el riesgo, en la hoja de PARAMETROS Tabla Controles hay un listado de controles según la metodologia 
</t>
        </r>
      </text>
    </comment>
    <comment ref="AE10" authorId="0" shapeId="0">
      <text>
        <r>
          <rPr>
            <sz val="9"/>
            <color indexed="81"/>
            <rFont val="Tahoma"/>
            <family val="2"/>
          </rPr>
          <t>Dato que me arroja automáticamente con los datos de calificación de probabilidad e impacto</t>
        </r>
      </text>
    </comment>
    <comment ref="AF10" authorId="0" shapeId="0">
      <text>
        <r>
          <rPr>
            <sz val="9"/>
            <color indexed="81"/>
            <rFont val="Tahoma"/>
            <family val="2"/>
          </rPr>
          <t xml:space="preserve">
Dato Automático</t>
        </r>
      </text>
    </comment>
    <comment ref="AG10" authorId="0" shapeId="0">
      <text>
        <r>
          <rPr>
            <sz val="9"/>
            <color indexed="81"/>
            <rFont val="Tahoma"/>
            <family val="2"/>
          </rPr>
          <t xml:space="preserve">
Describa las acciones que adelantará el área con respecto al control.</t>
        </r>
      </text>
    </comment>
    <comment ref="AH10" authorId="0" shapeId="0">
      <text>
        <r>
          <rPr>
            <sz val="9"/>
            <color indexed="81"/>
            <rFont val="Tahoma"/>
            <family val="2"/>
          </rPr>
          <t xml:space="preserve">
Los responsables deben ser los líderes del proceso </t>
        </r>
      </text>
    </comment>
    <comment ref="J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el grado de probabilidad que estime tiene el riesgo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L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magnitud  del impacto 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
Elija en la pestaña eel tipo de impacto </t>
        </r>
      </text>
    </comment>
    <comment ref="AA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el grado de probabilidad que estime tiene el riesgo</t>
        </r>
      </text>
    </comment>
    <comment ref="AB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  <comment ref="AC12" authorId="1" shapeId="0">
      <text>
        <r>
          <rPr>
            <sz val="9"/>
            <color indexed="81"/>
            <rFont val="Tahoma"/>
            <family val="2"/>
          </rPr>
          <t xml:space="preserve">
Despliegue la pestaña y seleccione la calificación de acuerdo con magnitud  del impacto 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 xml:space="preserve">
Campo que se diligencia automaticamente luego de haber calificado la probabilidad</t>
        </r>
      </text>
    </comment>
  </commentList>
</comments>
</file>

<file path=xl/sharedStrings.xml><?xml version="1.0" encoding="utf-8"?>
<sst xmlns="http://schemas.openxmlformats.org/spreadsheetml/2006/main" count="530" uniqueCount="298">
  <si>
    <t>ANÁLISIS DEL RIESGO - CALIFICACIÓN</t>
  </si>
  <si>
    <t xml:space="preserve"> MATRIZ DE CALIFICACIÓN, EVALUACIÓN Y RESPUESTA A RIESGOS</t>
  </si>
  <si>
    <t>PROBABILIDAD</t>
  </si>
  <si>
    <t>IMPACTO</t>
  </si>
  <si>
    <t xml:space="preserve">INSIGNIFICANTE (1) </t>
  </si>
  <si>
    <t xml:space="preserve">MENOR (2) </t>
  </si>
  <si>
    <t>MODERADO (3)</t>
  </si>
  <si>
    <t>MAYOR (4)</t>
  </si>
  <si>
    <t>CATASTRÒFICO (5)</t>
  </si>
  <si>
    <t xml:space="preserve"> (RARO )   1</t>
  </si>
  <si>
    <t>B</t>
  </si>
  <si>
    <t>M</t>
  </si>
  <si>
    <t>A</t>
  </si>
  <si>
    <t>(IMPROBABLE )  2</t>
  </si>
  <si>
    <t>E</t>
  </si>
  <si>
    <t>( POSIBLE )  3</t>
  </si>
  <si>
    <t xml:space="preserve"> (PROBABLE )  4</t>
  </si>
  <si>
    <t>( CASI SEGURO ) 5</t>
  </si>
  <si>
    <t>BAJA</t>
  </si>
  <si>
    <r>
      <rPr>
        <b/>
        <sz val="14"/>
        <rFont val="Arial Narrow"/>
        <family val="2"/>
      </rPr>
      <t>B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Zona de riesgo Baja: Asumir el riesgo.</t>
    </r>
  </si>
  <si>
    <t>MODERADA</t>
  </si>
  <si>
    <r>
      <rPr>
        <b/>
        <sz val="14"/>
        <rFont val="Arial Narrow"/>
        <family val="2"/>
      </rPr>
      <t>M</t>
    </r>
    <r>
      <rPr>
        <b/>
        <sz val="12"/>
        <rFont val="Arial Narrow"/>
        <family val="2"/>
      </rPr>
      <t xml:space="preserve">: </t>
    </r>
    <r>
      <rPr>
        <sz val="12"/>
        <rFont val="Arial Narrow"/>
        <family val="2"/>
      </rPr>
      <t>Zona de riesgo Moderada: Asumir el riesgo, reducir el riesgo.</t>
    </r>
  </si>
  <si>
    <t>ALTA</t>
  </si>
  <si>
    <r>
      <rPr>
        <b/>
        <sz val="14"/>
        <rFont val="Arial Narrow"/>
        <family val="2"/>
      </rPr>
      <t>A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Zona de riesgo Alta: Reducir el riesgo, evitar el riesgo, compartir o transferir.</t>
    </r>
  </si>
  <si>
    <t>EXTREMA</t>
  </si>
  <si>
    <r>
      <rPr>
        <b/>
        <sz val="14"/>
        <rFont val="Arial Narrow"/>
        <family val="2"/>
      </rPr>
      <t>E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Zona de riesgo Extrema: Reducir el riesgo, Evitar,  compartir o transferir</t>
    </r>
  </si>
  <si>
    <t>Lista desplegable</t>
  </si>
  <si>
    <t>CLASIFICACIÓN DE RIESGOS</t>
  </si>
  <si>
    <t>Estratégico</t>
  </si>
  <si>
    <t>Se asocia con la forma en que se administra la Entidad. El manejo del riesgo estratégico se enfoca a asuntos globales relacionados con la misión y el cumplimiento de los objetivos estratégicos, la clara definición de políticas, diseño y conceptualización de la entidad por parte de la alta gerencia.</t>
  </si>
  <si>
    <t>Imagen</t>
  </si>
  <si>
    <t>Están relacionados con la percepción y la confianza por parte de la ciudadanía hacia la Institución.</t>
  </si>
  <si>
    <t>Operativo</t>
  </si>
  <si>
    <t>Comprende los riesgos relacionados tanto con la parte operativa como técnica de la entidad, incluye riesgos provenientes de deficiencias en los sistemas de información, en la definición de los procesos y su interrelación, en la estructura de la entidad, la desarticulación entre dependencias, lo cual conduce a ineficiencias, oportunidades de corrupción e incumplimiento de los compromisos institucionales.</t>
  </si>
  <si>
    <t>Financieros</t>
  </si>
  <si>
    <t>Se relacionan con el manejo de los recursos de la entidad, que incluyen: la ejecución presupuestal, la elaboración de los estados financieros, los pagos, manejos de excedentes de tesorería, el manejo sobre los bienes.</t>
  </si>
  <si>
    <t>Cumplimiento</t>
  </si>
  <si>
    <t>Se asocian con la capacidad de la entidad para cumplir con los requisitos legales, contractuales, de ética pública y en general con su compromiso ante la comunidad.</t>
  </si>
  <si>
    <t>Tecnología</t>
  </si>
  <si>
    <t>Están relacionados con la capacidad tecnológica de la Entidad para satisfacer sus necesidades actuales y futuras y el cumplimiento de la misión.</t>
  </si>
  <si>
    <t>Corrupción</t>
  </si>
  <si>
    <t>La posibilidad de que por acción u omisión, mediante el uso indebido de poder, de los recursos o de la información, se lesionen los intereses de una entidad y en consecuencia del estado, para la obtención de un beneficio particular</t>
  </si>
  <si>
    <t>MEDIDAS DE RESPUESTA U OPCIONES DE MANEJO</t>
  </si>
  <si>
    <t>Confidencialidad de la Información</t>
  </si>
  <si>
    <r>
      <t>B:</t>
    </r>
    <r>
      <rPr>
        <sz val="14"/>
        <rFont val="Arial Narrow"/>
        <family val="2"/>
      </rPr>
      <t xml:space="preserve"> Zona de riesgo Baja: Asumir el riesgo.</t>
    </r>
  </si>
  <si>
    <t>Credibilidad o Imagen</t>
  </si>
  <si>
    <r>
      <t xml:space="preserve">M: </t>
    </r>
    <r>
      <rPr>
        <sz val="14"/>
        <rFont val="Arial Narrow"/>
        <family val="2"/>
      </rPr>
      <t>Zona de riesgo Moderada: Asumir el riesgo, Reducir el riesgo.</t>
    </r>
  </si>
  <si>
    <t>Legal</t>
  </si>
  <si>
    <r>
      <t>A:</t>
    </r>
    <r>
      <rPr>
        <sz val="14"/>
        <rFont val="Arial Narrow"/>
        <family val="2"/>
      </rPr>
      <t xml:space="preserve"> Zona de riesgo Alta: Reducir el riesgo, Evitar, Compartir o Transferir.</t>
    </r>
  </si>
  <si>
    <r>
      <t>E:</t>
    </r>
    <r>
      <rPr>
        <sz val="14"/>
        <rFont val="Arial Narrow"/>
        <family val="2"/>
      </rPr>
      <t xml:space="preserve"> Zona de riesgo Extrema: Reducir el Riesgo, Evitar, Compartir o Transferir</t>
    </r>
  </si>
  <si>
    <t>VALORACIÓN DEL RIESGO - NUEVA CALIFICACIÓN</t>
  </si>
  <si>
    <t>SI</t>
  </si>
  <si>
    <t>NO</t>
  </si>
  <si>
    <t>TABLA 2. PONDERACION DESPUES DE EVALUADO EL CONTROL</t>
  </si>
  <si>
    <t>RANGOS DE CALIFICACIÓN DE
LOS CONTROLES</t>
  </si>
  <si>
    <t>DEPENDIENDO SI EL CONTROL AFECTA PROBABILIDAD O IMPACTO DESPLAZA EN LA MATRIZ DE CALIFICACIÓN, EVALUACIÓN Y RESPUESTA A LOS RIESGOS</t>
  </si>
  <si>
    <t xml:space="preserve">CUADRANTES A  DISMINUIR CUANDO SE PRESENTA PROBABILIDAD E IMPACTO </t>
  </si>
  <si>
    <t>CUADRANTES A  DISMINUIR
EN LA PROBABILIDAD</t>
  </si>
  <si>
    <t>CUADRANTES A DISMINUIR EN EL IMPACTO</t>
  </si>
  <si>
    <t>Entre 0-50</t>
  </si>
  <si>
    <t>Entre 51-75</t>
  </si>
  <si>
    <t>Entre 76-100</t>
  </si>
  <si>
    <t>TABLA CRITERIOS DE EVALUACION SEGÚN TIPO DE IMPACTO</t>
  </si>
  <si>
    <t>NIVEL</t>
  </si>
  <si>
    <t>IMPACTO DE CONFIDENCIALIDAD DE LA INFORMACIÓN</t>
  </si>
  <si>
    <t>IMPACTO DE CREDIBILIDAD O IMAGEN</t>
  </si>
  <si>
    <t>IMPACTO LEGAL</t>
  </si>
  <si>
    <t>IMPACTO OPERATIVO</t>
  </si>
  <si>
    <t>Personal</t>
  </si>
  <si>
    <t>Grupo de Funcionarios</t>
  </si>
  <si>
    <t>Multas</t>
  </si>
  <si>
    <t>Ajustes a una actividad concreta</t>
  </si>
  <si>
    <t>Grupo de Trabajo</t>
  </si>
  <si>
    <t>Todos los funcionarios</t>
  </si>
  <si>
    <t>Demandas</t>
  </si>
  <si>
    <t>Cambios en Procedimientos</t>
  </si>
  <si>
    <t>Relativa al Proceso</t>
  </si>
  <si>
    <t>Usuarios Ciudad</t>
  </si>
  <si>
    <t>Investigación Disciplinaria</t>
  </si>
  <si>
    <t>Cambios en la interacción de los procesos</t>
  </si>
  <si>
    <t>Institucional</t>
  </si>
  <si>
    <t>Usuarios Región</t>
  </si>
  <si>
    <t>Investigación Fiscal</t>
  </si>
  <si>
    <t>Intermitencia en el Servicio</t>
  </si>
  <si>
    <t>Estratégica</t>
  </si>
  <si>
    <t>Usuarios País</t>
  </si>
  <si>
    <t>Intervención – Sanción</t>
  </si>
  <si>
    <t>Paro Total del Proceso</t>
  </si>
  <si>
    <t>El impacto de confidencialidad de la información se refiere a la pérdida o revelación de la misma. Cuando se habla de información reservada institucional se hace alusión a aquella que por la razón de ser de la entidad solo puede ser conocida y difundida al interior de la misma; así mismo, la sensibilidad de la información depende de la importancia que esta tenga para el desarrollo de la misión de la entidad.</t>
  </si>
  <si>
    <t>El impacto de credibilidad se refiere a la pérdida de la misma frente a diferentes actores sociales o dentro de la entidad.</t>
  </si>
  <si>
    <t>El impacto legal se relaciona con las consecuencias legales para una entidad, determinadas por los riesgos relacionados
con el incumplimiento en su función administrativa, ejecución presupuestal y normatividad aplicable.</t>
  </si>
  <si>
    <t>El impacto operativo aplica en la mayoría de las entidades para los procesos clasificados como de apoyo, ya que sus riesgos
pueden afectar el normal desarrollo de otros procesos.</t>
  </si>
  <si>
    <t>TABLA  CONTROLES</t>
  </si>
  <si>
    <t>GESTIÓN</t>
  </si>
  <si>
    <t>Políticas claras aplicadas</t>
  </si>
  <si>
    <t>Seguimiento al plan estratégico y operativo</t>
  </si>
  <si>
    <t>Indicadores de gestión</t>
  </si>
  <si>
    <t>Tableros de control</t>
  </si>
  <si>
    <t>Seguimiento a cronograma</t>
  </si>
  <si>
    <t>Evaluación del desempeño</t>
  </si>
  <si>
    <t>Informes de gestión</t>
  </si>
  <si>
    <t>Monitoreo de riesgos</t>
  </si>
  <si>
    <t>OPERATIVOS</t>
  </si>
  <si>
    <t>Conciliaciones</t>
  </si>
  <si>
    <t>Consecutivos</t>
  </si>
  <si>
    <t>Verificación de firmas</t>
  </si>
  <si>
    <t>Listas de chequeo</t>
  </si>
  <si>
    <t>Registro controlado</t>
  </si>
  <si>
    <t>Segregación de funciones</t>
  </si>
  <si>
    <t>Niveles de autorización</t>
  </si>
  <si>
    <t>Custodia apropiada</t>
  </si>
  <si>
    <t>Procedimientos formales aplicados</t>
  </si>
  <si>
    <t>Pólizas</t>
  </si>
  <si>
    <t>Seguridad física</t>
  </si>
  <si>
    <t>Contingencias y respaldo</t>
  </si>
  <si>
    <t>Personal capacitado</t>
  </si>
  <si>
    <t>Aseguramiento y calidad</t>
  </si>
  <si>
    <t>LEGALES</t>
  </si>
  <si>
    <t>Normas claras y aplicadas</t>
  </si>
  <si>
    <t>Control de términos</t>
  </si>
  <si>
    <t>TABLA DE PROBABILIDAD</t>
  </si>
  <si>
    <t>DESCRIPTOR</t>
  </si>
  <si>
    <t>DESCRIPCIÓN</t>
  </si>
  <si>
    <t>FRECUENCIA</t>
  </si>
  <si>
    <t>DESCRIPCIÓN/
FRECUENCIA</t>
  </si>
  <si>
    <t>Raro</t>
  </si>
  <si>
    <t>El evento puede ocurrir solo en circunstancias excepcionales</t>
  </si>
  <si>
    <t>No se ha presentado en los últimos 5 años</t>
  </si>
  <si>
    <t>Improbable</t>
  </si>
  <si>
    <t>El evento puede ocurrir en algún momento</t>
  </si>
  <si>
    <t>Al menos de 1 vez en los últimos 5 años</t>
  </si>
  <si>
    <t>Posible</t>
  </si>
  <si>
    <t>El evento podría ocurrir en algún momento</t>
  </si>
  <si>
    <t>Al menos de 1 vez en los últimos 2 años</t>
  </si>
  <si>
    <t>Probable</t>
  </si>
  <si>
    <t>El evento probablemente ocurrirá en la mayoría de las circunstancias</t>
  </si>
  <si>
    <t>Al menos de 1 vez en el último año</t>
  </si>
  <si>
    <t>Casi seguro</t>
  </si>
  <si>
    <t>Se espera que el evento ocurra en la mayoría de las circunstancias</t>
  </si>
  <si>
    <t>Más de una vez al año</t>
  </si>
  <si>
    <t>TABLA DE IMPACTO</t>
  </si>
  <si>
    <t>Insignificante</t>
  </si>
  <si>
    <t>Si el hecho llegara a presentarse, tendría consecuencias o efectos mínimos sobre la entidad</t>
  </si>
  <si>
    <t>Menor</t>
  </si>
  <si>
    <t>Si el hecho llegara a presentarse, tendría bajo impacto o efecto sobre la entidad</t>
  </si>
  <si>
    <t>Moderado</t>
  </si>
  <si>
    <t>Si el hecho llegara a presentarse, tendría medianas consecuencias o efectos sobre la entidad</t>
  </si>
  <si>
    <t>Mayor</t>
  </si>
  <si>
    <t>Si el hecho llegara a presentarse, tendría altas consecuencias o efectos sobre la entidad</t>
  </si>
  <si>
    <t>Catastrófico</t>
  </si>
  <si>
    <t>Si el hecho llegara a presentarse, tendría desastrosas consecuencias o efectos sobre la entidad</t>
  </si>
  <si>
    <t>Proceso</t>
  </si>
  <si>
    <t>DE01 FORMULACIÓN ESTRATÉGICA</t>
  </si>
  <si>
    <t>DE02 REVISIÓN ESTRATÉGICA</t>
  </si>
  <si>
    <t>DE03 ELABORACIÓN DE ESTUDIOS Y ANÁLISIS ECONÓMICOS</t>
  </si>
  <si>
    <t xml:space="preserve">CS01 ATENCIÓN AL CIUDADANO </t>
  </si>
  <si>
    <t>CS02 FORMACIÓN</t>
  </si>
  <si>
    <t>CS03 COMUNICACIONES</t>
  </si>
  <si>
    <t>CS04 PETICIÓN DE INFORMACIÓN</t>
  </si>
  <si>
    <t>SC01 FORMULACIÓN DEL SISTEMA INTEGRAL DE GESTIÓN</t>
  </si>
  <si>
    <t>SC03 GESTIÓN AMBIENTAL</t>
  </si>
  <si>
    <t>SC04 SEGURIDAD Y SALUD EN EL TRABAJO</t>
  </si>
  <si>
    <t xml:space="preserve">PC01  VIGILANCIA Y CONTROL - LIBRE COMPETENCIA </t>
  </si>
  <si>
    <t xml:space="preserve">PC02 TRAMITES ADMINISTRATIVOS- LIBRE COMPETENCIA </t>
  </si>
  <si>
    <t>AJ01 TRÁMITES JURISDICCIONALES - COMPETENCIA DESLEAL Y PROPIEDAD INDUSTRIAL</t>
  </si>
  <si>
    <t>AJ02 TRÁMITES JURISDICCIONALES - PROTECCIÓN AL CONSUMIDOR</t>
  </si>
  <si>
    <t>CC01 VIGILANCIA Y CONTROL A LAS CAMARAS DE COMERCIO Y A LOS COMERCIANTES</t>
  </si>
  <si>
    <t>CC02  TRÁMITES ADMINISTRATIVOS- CÁMARAS DE COMERCIO</t>
  </si>
  <si>
    <t>PA01 TRÁMITES ADMINISTRATIVOS - PROTECCIÓN DEL CONSUMIDOR</t>
  </si>
  <si>
    <t>PA02 PROTECCION DE USUARIOS DE SERVICIOS DE COMUNICACIONES</t>
  </si>
  <si>
    <t>PD01 TRÁMITES ADMINISTRATIVOS PROTECCIÓN DE DATOS PERSONALES</t>
  </si>
  <si>
    <t>RT01 TRÁMITES ADMINISTRATIVOS REGLAMENTOS TÉCNICOS Y METROLOGÍA LEGAL</t>
  </si>
  <si>
    <t>RT02 VIGILANCIA Y CONTROL DE REGLAMENTOS TÉCNICOS, METROLOGÍA LEGAL Y PRECIOS</t>
  </si>
  <si>
    <t>PI01 REGISTRO Y DEPÓSITO DE SIGNOS DISTINTIVOS</t>
  </si>
  <si>
    <t>PI02 CONCESIÓN DE NUEVAS CREACIONES</t>
  </si>
  <si>
    <t>PI03 TRANSFERENCIA DE INFORMACIÓN TECNOLÓGICA BASADA EN PATENTES</t>
  </si>
  <si>
    <t>GT02 ADMINISTRACIÓN, GESTIÓN Y DESARROLLO DEL TALENTO HUMANO</t>
  </si>
  <si>
    <t xml:space="preserve">GT03 CONTROL DISCIPLINARIO INTERNO </t>
  </si>
  <si>
    <t>GD01 GESTION DOCUMENTAL</t>
  </si>
  <si>
    <t>GA01 CONTRATACIÓN</t>
  </si>
  <si>
    <t>GA02 INVENTARIOS</t>
  </si>
  <si>
    <t>GA03 SERVICIOS ADMINISTRATIVOS</t>
  </si>
  <si>
    <t>GF01 CONTABLE</t>
  </si>
  <si>
    <t>GF02 PRESUPUESTAL</t>
  </si>
  <si>
    <t>GF03 TESORERIA</t>
  </si>
  <si>
    <t>GJ01 COBRO COACTIVO</t>
  </si>
  <si>
    <t>GJ02 GESTIÓN JUDICIAL</t>
  </si>
  <si>
    <t>GJ05 REGULACIÓN JURÍDICA</t>
  </si>
  <si>
    <t xml:space="preserve">GS01 ADMINISTRACIÓN DE INFRAESTRUCTURA TECNOLÓGICA </t>
  </si>
  <si>
    <t>GS02 GESTIÓN DE SEGURIDAD DE LA INFORMACIÓN</t>
  </si>
  <si>
    <t>GS03 ADMINISTRACIÓN DE SISTEMAS DE INFORMACIÓN Y PROYECTOS INFORMÁTICOS</t>
  </si>
  <si>
    <t>CI01 SISTEMA DE CONTROL INTERNO</t>
  </si>
  <si>
    <t>CI02 SEGUIMIENTO SISTEMA INTEGRAL DE GESTIÓN INSTITUCIONAL</t>
  </si>
  <si>
    <t>MAPA DE RIESGOS POR PROCESO</t>
  </si>
  <si>
    <t>Fecha Aprobación de la Matriz de Riesgo</t>
  </si>
  <si>
    <t xml:space="preserve"> </t>
  </si>
  <si>
    <t>PROCESO:</t>
  </si>
  <si>
    <t>ELABORÓ
(Nombre y Cargo)</t>
  </si>
  <si>
    <t>OBJETIVO DEL PROCESO:</t>
  </si>
  <si>
    <t>REVISÓ Y APROBÓ
(Nombre y Cargo)</t>
  </si>
  <si>
    <t>IDENTIFICACIÓN DEL RIESGO</t>
  </si>
  <si>
    <t xml:space="preserve">ANÁLISIS Y CALIFICACIÓN DEL RIESGO ANTES DE CONTROLES </t>
  </si>
  <si>
    <t>IDENTIFICACIÓN, CLASIFICACIÓN, TIPOS Y VALORACIÓN DE CONTROLES</t>
  </si>
  <si>
    <t>PLAN DE TRATAMIENTO DEL RIESGO</t>
  </si>
  <si>
    <t>ACTIVIDAD CRITICA</t>
  </si>
  <si>
    <t>RIESGO</t>
  </si>
  <si>
    <t>EVENTO</t>
  </si>
  <si>
    <t>DESCRIPCIÓN DEL RIESGO</t>
  </si>
  <si>
    <t>CAUSAS</t>
  </si>
  <si>
    <t>FACTORES</t>
  </si>
  <si>
    <t>CONSECUENCIAS POTENCIALES</t>
  </si>
  <si>
    <t>CLASIFICACIÓN DEL RIESGO</t>
  </si>
  <si>
    <t xml:space="preserve">EVALUACION ZONA  RIESGO </t>
  </si>
  <si>
    <t>CONTROLES</t>
  </si>
  <si>
    <t>CLASIFICACIÓN  DEL CONTROL</t>
  </si>
  <si>
    <t>TIPO DE CONTROL</t>
  </si>
  <si>
    <t>VALORACIÓN DE CONROLES</t>
  </si>
  <si>
    <t>OPCIONES DE MANEJO</t>
  </si>
  <si>
    <t xml:space="preserve">ACTIVIDADES </t>
  </si>
  <si>
    <t>RESPONSABLE</t>
  </si>
  <si>
    <t>FECHA INICIO</t>
  </si>
  <si>
    <t>FECHA TERMINACIÓN</t>
  </si>
  <si>
    <t>Externos</t>
  </si>
  <si>
    <t>Internos</t>
  </si>
  <si>
    <t>15
¿Posee una herramienta para ejercer el control?</t>
  </si>
  <si>
    <t>15
¿Existen manuales, instructivos o procedimientos para el
manejo de la herramienta?</t>
  </si>
  <si>
    <t>30
¿En el tiempo que lleva la
herramienta ha demostrado ser efectiva?</t>
  </si>
  <si>
    <t>15
¿Están definidos los responsables de la ejecución del control y del seguimiento?</t>
  </si>
  <si>
    <t>25
¿La frecuencia de ejecución del control y seguimiento es adecuada?</t>
  </si>
  <si>
    <t>Ponderación %</t>
  </si>
  <si>
    <t>PUNTAJE</t>
  </si>
  <si>
    <t>PUNTAJE TOTAL</t>
  </si>
  <si>
    <t xml:space="preserve">CALIFICACIÓN </t>
  </si>
  <si>
    <t>TIPO DE IMPACTO</t>
  </si>
  <si>
    <t xml:space="preserve">M </t>
  </si>
  <si>
    <t>Lista desplegable riesgos</t>
  </si>
  <si>
    <t>Lista factores Externos</t>
  </si>
  <si>
    <t>Lista factores Internos</t>
  </si>
  <si>
    <t>Lista Clasificación Riesgo</t>
  </si>
  <si>
    <t>Calificación</t>
  </si>
  <si>
    <t>Lista Descriptor Probabilidad</t>
  </si>
  <si>
    <t>Lista Descriptor Impacto</t>
  </si>
  <si>
    <t>Lista Tipo de Impacto</t>
  </si>
  <si>
    <t>Lista clasificación control</t>
  </si>
  <si>
    <t>Tipo control</t>
  </si>
  <si>
    <t>RTA preguntas control</t>
  </si>
  <si>
    <t>Ponderación</t>
  </si>
  <si>
    <t>Opciones de manejo</t>
  </si>
  <si>
    <t xml:space="preserve">Decisiones Erróneas </t>
  </si>
  <si>
    <t>Económicos</t>
  </si>
  <si>
    <t>Competencias</t>
  </si>
  <si>
    <t xml:space="preserve">Raro </t>
  </si>
  <si>
    <t>Preventivo</t>
  </si>
  <si>
    <t>Gestión</t>
  </si>
  <si>
    <t>Si</t>
  </si>
  <si>
    <t>Asumir</t>
  </si>
  <si>
    <t>Incumplimientos legales</t>
  </si>
  <si>
    <t>Comunicación</t>
  </si>
  <si>
    <t>Poco probable</t>
  </si>
  <si>
    <t>Credibilidad o imagen</t>
  </si>
  <si>
    <t>Correctivo</t>
  </si>
  <si>
    <t xml:space="preserve">Operativo </t>
  </si>
  <si>
    <t>No</t>
  </si>
  <si>
    <t>Reducir</t>
  </si>
  <si>
    <t xml:space="preserve">Incumplimientos de compromisos </t>
  </si>
  <si>
    <t>Cultural</t>
  </si>
  <si>
    <t xml:space="preserve">Evitar </t>
  </si>
  <si>
    <t xml:space="preserve">Uso indebido de activos </t>
  </si>
  <si>
    <t>Mediomambientales</t>
  </si>
  <si>
    <t>Documentación</t>
  </si>
  <si>
    <t>Financiero</t>
  </si>
  <si>
    <t>Muy Probable-Posible</t>
  </si>
  <si>
    <t>Compartir o trasferir</t>
  </si>
  <si>
    <t>Hurto</t>
  </si>
  <si>
    <t>Políticos</t>
  </si>
  <si>
    <t>Fraude</t>
  </si>
  <si>
    <t xml:space="preserve">Sociales </t>
  </si>
  <si>
    <t>Inexactitud</t>
  </si>
  <si>
    <t>Tecnológicos</t>
  </si>
  <si>
    <t>Infraestructura</t>
  </si>
  <si>
    <t>Juridíco</t>
  </si>
  <si>
    <t>Logístico</t>
  </si>
  <si>
    <t>Método</t>
  </si>
  <si>
    <t>Seguridad</t>
  </si>
  <si>
    <t>Sistemas de Información</t>
  </si>
  <si>
    <t>Técnologia</t>
  </si>
  <si>
    <t xml:space="preserve">B </t>
  </si>
  <si>
    <t>Asumir el riesgo.</t>
  </si>
  <si>
    <t>Reducir el riesgo.</t>
  </si>
  <si>
    <t>Reducir el riesgo</t>
  </si>
  <si>
    <t>Evitar el riesgo</t>
  </si>
  <si>
    <t>Compartir o transferir.</t>
  </si>
  <si>
    <t xml:space="preserve">SC04 SEGURIDAD Y SALUD OCUPACIONAL </t>
  </si>
  <si>
    <t>Respuestas</t>
  </si>
  <si>
    <t>Valor</t>
  </si>
  <si>
    <t>Column1</t>
  </si>
  <si>
    <t>Column5</t>
  </si>
  <si>
    <t>Pregunta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</si>
</sst>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20"/>
      <name val="Arial Narrow"/>
      <family val="2"/>
    </font>
    <font>
      <sz val="20"/>
      <color indexed="8"/>
      <name val="Arial Narrow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sz val="14"/>
      <color indexed="8"/>
      <name val="Arial Narrow"/>
      <family val="2"/>
    </font>
    <font>
      <b/>
      <sz val="11"/>
      <color theme="1"/>
      <name val="Arial Narrow"/>
      <family val="2"/>
    </font>
    <font>
      <sz val="16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name val="Arial"/>
      <family val="2"/>
    </font>
    <font>
      <b/>
      <sz val="22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/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auto="1"/>
      </left>
      <right style="thin">
        <color auto="1"/>
      </right>
      <top style="medium">
        <color theme="3" tint="0.39994506668294322"/>
      </top>
      <bottom/>
      <diagonal/>
    </border>
    <border>
      <left style="thin">
        <color auto="1"/>
      </left>
      <right/>
      <top style="medium">
        <color theme="3" tint="0.39994506668294322"/>
      </top>
      <bottom/>
      <diagonal/>
    </border>
    <border>
      <left style="thin">
        <color auto="1"/>
      </left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/>
      <top style="medium">
        <color theme="3" tint="0.39994506668294322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theme="3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theme="3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3" tint="0.39994506668294322"/>
      </left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 style="thin">
        <color auto="1"/>
      </right>
      <top style="medium">
        <color theme="3" tint="0.39994506668294322"/>
      </top>
      <bottom/>
      <diagonal/>
    </border>
    <border>
      <left style="thin">
        <color auto="1"/>
      </left>
      <right style="thin">
        <color theme="1"/>
      </right>
      <top style="medium">
        <color theme="3" tint="0.39994506668294322"/>
      </top>
      <bottom/>
      <diagonal/>
    </border>
    <border>
      <left style="thin">
        <color auto="1"/>
      </left>
      <right/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thin">
        <color theme="1"/>
      </right>
      <top/>
      <bottom style="medium">
        <color theme="3" tint="0.39994506668294322"/>
      </bottom>
      <diagonal/>
    </border>
    <border>
      <left style="thin">
        <color auto="1"/>
      </left>
      <right style="medium">
        <color auto="1"/>
      </right>
      <top/>
      <bottom style="medium">
        <color theme="3" tint="0.39994506668294322"/>
      </bottom>
      <diagonal/>
    </border>
    <border>
      <left style="thin">
        <color auto="1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theme="3" tint="0.39994506668294322"/>
      </top>
      <bottom/>
      <diagonal/>
    </border>
    <border>
      <left style="medium">
        <color auto="1"/>
      </left>
      <right/>
      <top style="medium">
        <color theme="3" tint="0.39994506668294322"/>
      </top>
      <bottom/>
      <diagonal/>
    </border>
    <border>
      <left/>
      <right style="thin">
        <color auto="1"/>
      </right>
      <top style="medium">
        <color theme="3" tint="0.39994506668294322"/>
      </top>
      <bottom style="thin">
        <color auto="1"/>
      </bottom>
      <diagonal/>
    </border>
    <border>
      <left/>
      <right style="medium">
        <color auto="1"/>
      </right>
      <top style="medium">
        <color theme="3" tint="0.39994506668294322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 style="medium">
        <color theme="3" tint="0.39994506668294322"/>
      </top>
      <bottom style="thin">
        <color auto="1"/>
      </bottom>
      <diagonal/>
    </border>
    <border>
      <left style="thin">
        <color auto="1"/>
      </left>
      <right style="medium">
        <color theme="3" tint="0.39994506668294322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theme="3" tint="0.39994506668294322"/>
      </bottom>
      <diagonal/>
    </border>
    <border>
      <left style="medium">
        <color auto="1"/>
      </left>
      <right style="medium">
        <color auto="1"/>
      </right>
      <top/>
      <bottom style="medium">
        <color theme="3" tint="0.39994506668294322"/>
      </bottom>
      <diagonal/>
    </border>
    <border>
      <left/>
      <right style="thin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3" tint="0.39994506668294322"/>
      </bottom>
      <diagonal/>
    </border>
    <border>
      <left/>
      <right style="medium">
        <color auto="1"/>
      </right>
      <top style="thin">
        <color auto="1"/>
      </top>
      <bottom style="medium">
        <color theme="3" tint="0.39994506668294322"/>
      </bottom>
      <diagonal/>
    </border>
    <border>
      <left style="thin">
        <color auto="1"/>
      </left>
      <right style="medium">
        <color theme="3" tint="0.39994506668294322"/>
      </right>
      <top style="thin">
        <color auto="1"/>
      </top>
      <bottom style="medium">
        <color theme="3" tint="0.39994506668294322"/>
      </bottom>
      <diagonal/>
    </border>
    <border>
      <left style="thin">
        <color theme="1"/>
      </left>
      <right style="thin">
        <color theme="1"/>
      </right>
      <top style="medium">
        <color theme="3" tint="0.39994506668294322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3" tint="0.39994506668294322"/>
      </bottom>
      <diagonal/>
    </border>
  </borders>
  <cellStyleXfs count="6">
    <xf numFmtId="0" fontId="0" fillId="0" borderId="0"/>
    <xf numFmtId="0" fontId="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" fillId="0" borderId="0"/>
  </cellStyleXfs>
  <cellXfs count="335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10" borderId="2" xfId="0" applyFont="1" applyFill="1" applyBorder="1" applyAlignment="1">
      <alignment vertical="center"/>
    </xf>
    <xf numFmtId="0" fontId="21" fillId="0" borderId="3" xfId="0" applyFont="1" applyBorder="1" applyAlignment="1">
      <alignment horizontal="center"/>
    </xf>
    <xf numFmtId="11" fontId="20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7" fillId="9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justify" wrapText="1"/>
    </xf>
    <xf numFmtId="0" fontId="12" fillId="0" borderId="1" xfId="0" applyFont="1" applyBorder="1" applyAlignment="1">
      <alignment vertical="top" wrapText="1"/>
    </xf>
    <xf numFmtId="0" fontId="23" fillId="21" borderId="16" xfId="0" applyFont="1" applyFill="1" applyBorder="1" applyAlignment="1">
      <alignment horizontal="center" vertical="center" wrapText="1"/>
    </xf>
    <xf numFmtId="0" fontId="23" fillId="21" borderId="28" xfId="0" applyFont="1" applyFill="1" applyBorder="1" applyAlignment="1">
      <alignment horizontal="center" vertical="center" wrapText="1"/>
    </xf>
    <xf numFmtId="0" fontId="24" fillId="22" borderId="1" xfId="0" applyFont="1" applyFill="1" applyBorder="1" applyAlignment="1">
      <alignment horizontal="center" vertical="center" wrapText="1"/>
    </xf>
    <xf numFmtId="0" fontId="24" fillId="22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37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1" xfId="0" applyFont="1" applyBorder="1" applyAlignment="1"/>
    <xf numFmtId="0" fontId="18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26" borderId="41" xfId="0" applyFont="1" applyFill="1" applyBorder="1" applyAlignment="1">
      <alignment horizontal="center" wrapText="1"/>
    </xf>
    <xf numFmtId="0" fontId="4" fillId="18" borderId="4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>
      <alignment horizontal="left" wrapText="1"/>
    </xf>
    <xf numFmtId="0" fontId="0" fillId="0" borderId="0" xfId="0" applyFont="1" applyFill="1"/>
    <xf numFmtId="0" fontId="4" fillId="0" borderId="5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6" fillId="0" borderId="0" xfId="0" applyFont="1" applyAlignment="1"/>
    <xf numFmtId="0" fontId="18" fillId="0" borderId="4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3" fillId="0" borderId="0" xfId="0" applyFont="1" applyAlignment="1" applyProtection="1">
      <alignment horizontal="center" vertical="center" wrapText="1"/>
      <protection hidden="1"/>
    </xf>
    <xf numFmtId="164" fontId="18" fillId="0" borderId="70" xfId="0" applyNumberFormat="1" applyFont="1" applyFill="1" applyBorder="1" applyAlignment="1" applyProtection="1">
      <alignment vertical="center" wrapText="1"/>
      <protection locked="0"/>
    </xf>
    <xf numFmtId="0" fontId="18" fillId="0" borderId="49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5" fillId="16" borderId="78" xfId="0" applyFont="1" applyFill="1" applyBorder="1" applyAlignment="1" applyProtection="1">
      <alignment horizontal="center" vertical="center" wrapText="1"/>
      <protection locked="0"/>
    </xf>
    <xf numFmtId="0" fontId="5" fillId="16" borderId="80" xfId="0" applyFont="1" applyFill="1" applyBorder="1" applyAlignment="1" applyProtection="1">
      <alignment horizontal="center" vertical="center" wrapText="1"/>
      <protection locked="0"/>
    </xf>
    <xf numFmtId="0" fontId="5" fillId="5" borderId="85" xfId="0" applyFont="1" applyFill="1" applyBorder="1" applyAlignment="1" applyProtection="1">
      <alignment horizontal="center" vertical="center" wrapText="1"/>
      <protection locked="0"/>
    </xf>
    <xf numFmtId="0" fontId="5" fillId="5" borderId="87" xfId="0" applyFont="1" applyFill="1" applyBorder="1" applyAlignment="1" applyProtection="1">
      <alignment horizontal="center" vertical="center" wrapText="1"/>
      <protection locked="0"/>
    </xf>
    <xf numFmtId="11" fontId="29" fillId="0" borderId="1" xfId="1" applyNumberFormat="1" applyFont="1" applyFill="1" applyBorder="1" applyAlignment="1">
      <alignment horizontal="left" vertical="center" wrapText="1"/>
    </xf>
    <xf numFmtId="11" fontId="29" fillId="0" borderId="3" xfId="1" applyNumberFormat="1" applyFont="1" applyFill="1" applyBorder="1" applyAlignment="1">
      <alignment horizontal="left" vertical="center" wrapText="1"/>
    </xf>
    <xf numFmtId="11" fontId="29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5" xfId="0" applyFont="1" applyBorder="1" applyAlignment="1"/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164" fontId="18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8" fillId="19" borderId="26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2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7" fillId="15" borderId="19" xfId="0" applyFont="1" applyFill="1" applyBorder="1" applyAlignment="1">
      <alignment horizontal="center"/>
    </xf>
    <xf numFmtId="0" fontId="7" fillId="15" borderId="20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23" fillId="21" borderId="6" xfId="0" applyFont="1" applyFill="1" applyBorder="1" applyAlignment="1">
      <alignment horizontal="center" vertical="center" wrapText="1"/>
    </xf>
    <xf numFmtId="0" fontId="23" fillId="21" borderId="2" xfId="0" applyFont="1" applyFill="1" applyBorder="1" applyAlignment="1">
      <alignment horizontal="center" vertical="center" wrapText="1"/>
    </xf>
    <xf numFmtId="0" fontId="23" fillId="21" borderId="26" xfId="0" applyFont="1" applyFill="1" applyBorder="1" applyAlignment="1">
      <alignment horizontal="center" vertical="center" wrapText="1"/>
    </xf>
    <xf numFmtId="0" fontId="23" fillId="21" borderId="2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center" vertical="center" wrapText="1"/>
    </xf>
    <xf numFmtId="0" fontId="23" fillId="21" borderId="25" xfId="0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center"/>
    </xf>
    <xf numFmtId="0" fontId="7" fillId="20" borderId="4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7" fillId="20" borderId="6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5" fillId="16" borderId="21" xfId="0" applyFont="1" applyFill="1" applyBorder="1" applyAlignment="1" applyProtection="1">
      <alignment horizontal="center" vertical="center" wrapText="1"/>
      <protection locked="0"/>
    </xf>
    <xf numFmtId="0" fontId="5" fillId="16" borderId="84" xfId="0" applyFont="1" applyFill="1" applyBorder="1" applyAlignment="1" applyProtection="1">
      <alignment horizontal="center" vertical="center" wrapText="1"/>
      <protection locked="0"/>
    </xf>
    <xf numFmtId="0" fontId="5" fillId="16" borderId="62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hidden="1"/>
    </xf>
    <xf numFmtId="0" fontId="18" fillId="0" borderId="44" xfId="0" applyFont="1" applyFill="1" applyBorder="1" applyAlignment="1" applyProtection="1">
      <alignment horizontal="center" vertical="center" wrapText="1"/>
      <protection hidden="1"/>
    </xf>
    <xf numFmtId="0" fontId="18" fillId="13" borderId="12" xfId="0" applyFont="1" applyFill="1" applyBorder="1" applyAlignment="1" applyProtection="1">
      <alignment horizontal="center" vertical="center" wrapText="1"/>
      <protection hidden="1"/>
    </xf>
    <xf numFmtId="0" fontId="18" fillId="13" borderId="2" xfId="0" applyFont="1" applyFill="1" applyBorder="1" applyAlignment="1" applyProtection="1">
      <alignment horizontal="center" vertical="center" wrapText="1"/>
      <protection hidden="1"/>
    </xf>
    <xf numFmtId="0" fontId="18" fillId="13" borderId="47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13" borderId="15" xfId="0" applyFont="1" applyFill="1" applyBorder="1" applyAlignment="1" applyProtection="1">
      <alignment horizontal="center" vertical="center" wrapText="1"/>
      <protection hidden="1"/>
    </xf>
    <xf numFmtId="0" fontId="18" fillId="13" borderId="45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7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61" xfId="0" applyFont="1" applyBorder="1" applyAlignment="1" applyProtection="1">
      <alignment horizontal="center" vertical="center" wrapText="1"/>
      <protection locked="0"/>
    </xf>
    <xf numFmtId="0" fontId="18" fillId="6" borderId="23" xfId="0" applyFont="1" applyFill="1" applyBorder="1" applyAlignment="1" applyProtection="1">
      <alignment horizontal="center" vertical="center" wrapText="1"/>
      <protection hidden="1"/>
    </xf>
    <xf numFmtId="0" fontId="18" fillId="6" borderId="73" xfId="0" applyFont="1" applyFill="1" applyBorder="1" applyAlignment="1" applyProtection="1">
      <alignment horizontal="center" vertical="center" wrapText="1"/>
      <protection hidden="1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46" xfId="0" applyFont="1" applyFill="1" applyBorder="1" applyAlignment="1" applyProtection="1">
      <alignment horizontal="center" vertical="center" wrapText="1"/>
      <protection locked="0"/>
    </xf>
    <xf numFmtId="0" fontId="4" fillId="17" borderId="28" xfId="0" applyFont="1" applyFill="1" applyBorder="1" applyAlignment="1" applyProtection="1">
      <alignment horizontal="center" vertical="center" wrapText="1"/>
      <protection locked="0"/>
    </xf>
    <xf numFmtId="0" fontId="4" fillId="17" borderId="86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17" fillId="25" borderId="55" xfId="1" applyFont="1" applyFill="1" applyBorder="1" applyAlignment="1" applyProtection="1">
      <alignment horizontal="center" vertical="center" wrapText="1"/>
      <protection locked="0"/>
    </xf>
    <xf numFmtId="0" fontId="17" fillId="25" borderId="15" xfId="1" applyFont="1" applyFill="1" applyBorder="1" applyAlignment="1" applyProtection="1">
      <alignment horizontal="center" vertical="center" wrapText="1"/>
      <protection locked="0"/>
    </xf>
    <xf numFmtId="0" fontId="17" fillId="25" borderId="45" xfId="1" applyFont="1" applyFill="1" applyBorder="1" applyAlignment="1" applyProtection="1">
      <alignment horizontal="center" vertical="center" wrapText="1"/>
      <protection locked="0"/>
    </xf>
    <xf numFmtId="0" fontId="17" fillId="25" borderId="65" xfId="0" applyFont="1" applyFill="1" applyBorder="1" applyAlignment="1" applyProtection="1">
      <alignment horizontal="center" vertical="center" wrapText="1"/>
      <protection locked="0"/>
    </xf>
    <xf numFmtId="0" fontId="17" fillId="25" borderId="11" xfId="0" applyFont="1" applyFill="1" applyBorder="1" applyAlignment="1" applyProtection="1">
      <alignment horizontal="center" vertical="center" wrapText="1"/>
      <protection locked="0"/>
    </xf>
    <xf numFmtId="0" fontId="17" fillId="25" borderId="61" xfId="0" applyFont="1" applyFill="1" applyBorder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 applyProtection="1">
      <alignment horizontal="center" vertical="center" wrapText="1"/>
      <protection locked="0"/>
    </xf>
    <xf numFmtId="0" fontId="4" fillId="17" borderId="85" xfId="0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164" fontId="18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5" fillId="15" borderId="64" xfId="0" applyFont="1" applyFill="1" applyBorder="1" applyAlignment="1" applyProtection="1">
      <alignment horizontal="center" vertical="center" wrapText="1"/>
      <protection locked="0"/>
    </xf>
    <xf numFmtId="0" fontId="5" fillId="15" borderId="69" xfId="0" applyFont="1" applyFill="1" applyBorder="1" applyAlignment="1" applyProtection="1">
      <alignment horizontal="center" vertical="center" wrapText="1"/>
      <protection locked="0"/>
    </xf>
    <xf numFmtId="0" fontId="5" fillId="15" borderId="71" xfId="0" applyFont="1" applyFill="1" applyBorder="1" applyAlignment="1" applyProtection="1">
      <alignment horizontal="center" vertical="center" wrapText="1"/>
      <protection locked="0"/>
    </xf>
    <xf numFmtId="0" fontId="5" fillId="15" borderId="57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15" borderId="46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45" xfId="0" applyFont="1" applyFill="1" applyBorder="1" applyAlignment="1" applyProtection="1">
      <alignment horizontal="left" vertical="center" wrapText="1"/>
      <protection locked="0"/>
    </xf>
    <xf numFmtId="0" fontId="4" fillId="17" borderId="3" xfId="0" applyFont="1" applyFill="1" applyBorder="1" applyAlignment="1" applyProtection="1">
      <alignment horizontal="center" vertical="center" wrapText="1"/>
      <protection locked="0"/>
    </xf>
    <xf numFmtId="0" fontId="4" fillId="17" borderId="15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hidden="1"/>
    </xf>
    <xf numFmtId="165" fontId="18" fillId="0" borderId="6" xfId="0" applyNumberFormat="1" applyFont="1" applyBorder="1" applyAlignment="1" applyProtection="1">
      <alignment horizontal="center" vertical="center" wrapText="1"/>
      <protection hidden="1"/>
    </xf>
    <xf numFmtId="165" fontId="18" fillId="0" borderId="45" xfId="0" applyNumberFormat="1" applyFont="1" applyBorder="1" applyAlignment="1" applyProtection="1">
      <alignment horizontal="center" vertical="center" wrapText="1"/>
      <protection hidden="1"/>
    </xf>
    <xf numFmtId="165" fontId="18" fillId="0" borderId="55" xfId="0" applyNumberFormat="1" applyFont="1" applyBorder="1" applyAlignment="1" applyProtection="1">
      <alignment horizontal="center" vertical="center" wrapText="1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5" fillId="16" borderId="77" xfId="0" applyFont="1" applyFill="1" applyBorder="1" applyAlignment="1" applyProtection="1">
      <alignment horizontal="center" vertical="center" wrapText="1"/>
      <protection locked="0"/>
    </xf>
    <xf numFmtId="0" fontId="5" fillId="16" borderId="76" xfId="0" applyFont="1" applyFill="1" applyBorder="1" applyAlignment="1" applyProtection="1">
      <alignment horizontal="center" vertical="center" wrapText="1"/>
      <protection locked="0"/>
    </xf>
    <xf numFmtId="0" fontId="5" fillId="16" borderId="24" xfId="0" applyFont="1" applyFill="1" applyBorder="1" applyAlignment="1" applyProtection="1">
      <alignment horizontal="center" vertical="center" wrapText="1"/>
      <protection locked="0"/>
    </xf>
    <xf numFmtId="0" fontId="5" fillId="16" borderId="32" xfId="0" applyFont="1" applyFill="1" applyBorder="1" applyAlignment="1" applyProtection="1">
      <alignment horizontal="center" vertical="center" wrapText="1"/>
      <protection locked="0"/>
    </xf>
    <xf numFmtId="0" fontId="5" fillId="16" borderId="54" xfId="0" applyFont="1" applyFill="1" applyBorder="1" applyAlignment="1" applyProtection="1">
      <alignment horizontal="center" vertical="center" wrapText="1"/>
      <protection locked="0"/>
    </xf>
    <xf numFmtId="0" fontId="5" fillId="16" borderId="30" xfId="0" applyFont="1" applyFill="1" applyBorder="1" applyAlignment="1" applyProtection="1">
      <alignment horizontal="center" vertical="center" wrapText="1"/>
      <protection locked="0"/>
    </xf>
    <xf numFmtId="0" fontId="18" fillId="0" borderId="72" xfId="0" applyFont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 applyProtection="1">
      <alignment horizontal="center" vertical="center" wrapText="1"/>
      <protection hidden="1"/>
    </xf>
    <xf numFmtId="0" fontId="18" fillId="0" borderId="55" xfId="0" applyFont="1" applyFill="1" applyBorder="1" applyAlignment="1" applyProtection="1">
      <alignment horizontal="center" vertical="center" wrapText="1"/>
      <protection hidden="1"/>
    </xf>
    <xf numFmtId="0" fontId="18" fillId="0" borderId="66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4" fillId="17" borderId="89" xfId="0" applyFont="1" applyFill="1" applyBorder="1" applyAlignment="1" applyProtection="1">
      <alignment horizontal="center" vertical="center" wrapText="1"/>
    </xf>
    <xf numFmtId="0" fontId="4" fillId="17" borderId="90" xfId="0" applyFont="1" applyFill="1" applyBorder="1" applyAlignment="1" applyProtection="1">
      <alignment horizontal="center" vertical="center" wrapText="1"/>
    </xf>
    <xf numFmtId="0" fontId="4" fillId="17" borderId="9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6" fillId="13" borderId="0" xfId="0" applyFont="1" applyFill="1" applyBorder="1" applyAlignment="1" applyProtection="1">
      <alignment horizontal="center" vertical="center" wrapText="1"/>
      <protection locked="0"/>
    </xf>
    <xf numFmtId="0" fontId="6" fillId="13" borderId="30" xfId="0" applyFont="1" applyFill="1" applyBorder="1" applyAlignment="1" applyProtection="1">
      <alignment horizontal="center" vertical="center" wrapText="1"/>
      <protection locked="0"/>
    </xf>
    <xf numFmtId="0" fontId="3" fillId="13" borderId="34" xfId="0" applyFont="1" applyFill="1" applyBorder="1" applyAlignment="1" applyProtection="1">
      <alignment horizontal="center" vertical="center" wrapText="1"/>
      <protection locked="0"/>
    </xf>
    <xf numFmtId="0" fontId="3" fillId="13" borderId="0" xfId="0" applyFont="1" applyFill="1" applyBorder="1" applyAlignment="1" applyProtection="1">
      <alignment horizontal="center" vertical="center" wrapText="1"/>
      <protection locked="0"/>
    </xf>
    <xf numFmtId="0" fontId="7" fillId="25" borderId="33" xfId="0" applyFont="1" applyFill="1" applyBorder="1" applyAlignment="1" applyProtection="1">
      <alignment horizontal="center" vertical="center" wrapText="1"/>
      <protection locked="0"/>
    </xf>
    <xf numFmtId="0" fontId="7" fillId="25" borderId="34" xfId="0" applyFont="1" applyFill="1" applyBorder="1" applyAlignment="1" applyProtection="1">
      <alignment horizontal="center" vertical="center" wrapText="1"/>
      <protection locked="0"/>
    </xf>
    <xf numFmtId="0" fontId="7" fillId="25" borderId="31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7" fillId="25" borderId="81" xfId="1" applyFont="1" applyFill="1" applyBorder="1" applyAlignment="1" applyProtection="1">
      <alignment horizontal="center" vertical="center" wrapText="1"/>
      <protection locked="0"/>
    </xf>
    <xf numFmtId="0" fontId="17" fillId="25" borderId="82" xfId="1" applyFont="1" applyFill="1" applyBorder="1" applyAlignment="1" applyProtection="1">
      <alignment horizontal="center" vertical="center" wrapText="1"/>
      <protection locked="0"/>
    </xf>
    <xf numFmtId="0" fontId="17" fillId="25" borderId="88" xfId="1" applyFont="1" applyFill="1" applyBorder="1" applyAlignment="1" applyProtection="1">
      <alignment horizontal="center" vertical="center" wrapText="1"/>
      <protection locked="0"/>
    </xf>
    <xf numFmtId="0" fontId="17" fillId="25" borderId="57" xfId="1" applyFont="1" applyFill="1" applyBorder="1" applyAlignment="1" applyProtection="1">
      <alignment horizontal="center" vertical="center" wrapText="1"/>
      <protection locked="0"/>
    </xf>
    <xf numFmtId="0" fontId="17" fillId="25" borderId="1" xfId="1" applyFont="1" applyFill="1" applyBorder="1" applyAlignment="1" applyProtection="1">
      <alignment horizontal="center" vertical="center" wrapText="1"/>
      <protection locked="0"/>
    </xf>
    <xf numFmtId="0" fontId="17" fillId="25" borderId="46" xfId="1" applyFont="1" applyFill="1" applyBorder="1" applyAlignment="1" applyProtection="1">
      <alignment horizontal="center" vertical="center" wrapText="1"/>
      <protection locked="0"/>
    </xf>
    <xf numFmtId="0" fontId="7" fillId="15" borderId="33" xfId="0" applyFont="1" applyFill="1" applyBorder="1" applyAlignment="1" applyProtection="1">
      <alignment horizontal="center" vertical="center" wrapText="1"/>
      <protection locked="0"/>
    </xf>
    <xf numFmtId="0" fontId="7" fillId="15" borderId="34" xfId="0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7" fillId="16" borderId="34" xfId="0" applyFont="1" applyFill="1" applyBorder="1" applyAlignment="1" applyProtection="1">
      <alignment horizontal="center" vertical="center" wrapText="1"/>
      <protection locked="0"/>
    </xf>
    <xf numFmtId="0" fontId="7" fillId="17" borderId="34" xfId="0" applyFont="1" applyFill="1" applyBorder="1" applyAlignment="1" applyProtection="1">
      <alignment horizontal="center" vertical="center" wrapText="1"/>
      <protection locked="0"/>
    </xf>
    <xf numFmtId="0" fontId="7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54" xfId="0" applyFont="1" applyFill="1" applyBorder="1" applyAlignment="1" applyProtection="1">
      <alignment horizontal="center" vertical="center" wrapText="1"/>
      <protection locked="0"/>
    </xf>
    <xf numFmtId="0" fontId="4" fillId="17" borderId="58" xfId="0" applyFont="1" applyFill="1" applyBorder="1" applyAlignment="1" applyProtection="1">
      <alignment horizontal="center" vertical="center" wrapText="1"/>
      <protection locked="0"/>
    </xf>
    <xf numFmtId="0" fontId="4" fillId="17" borderId="7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Fill="1" applyBorder="1" applyAlignment="1" applyProtection="1">
      <alignment horizontal="center" vertical="center" wrapText="1"/>
      <protection locked="0"/>
    </xf>
    <xf numFmtId="0" fontId="18" fillId="0" borderId="69" xfId="0" applyFont="1" applyFill="1" applyBorder="1" applyAlignment="1" applyProtection="1">
      <alignment horizontal="center" vertical="center" wrapText="1"/>
      <protection locked="0"/>
    </xf>
    <xf numFmtId="0" fontId="18" fillId="0" borderId="71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5" fillId="16" borderId="63" xfId="0" applyFont="1" applyFill="1" applyBorder="1" applyAlignment="1" applyProtection="1">
      <alignment horizontal="center" vertical="center" wrapText="1"/>
      <protection locked="0"/>
    </xf>
    <xf numFmtId="0" fontId="5" fillId="16" borderId="83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13" borderId="15" xfId="0" applyFont="1" applyFill="1" applyBorder="1" applyAlignment="1" applyProtection="1">
      <alignment horizontal="center" vertical="center" wrapText="1"/>
      <protection locked="0"/>
    </xf>
    <xf numFmtId="0" fontId="18" fillId="13" borderId="45" xfId="0" applyFont="1" applyFill="1" applyBorder="1" applyAlignment="1" applyProtection="1">
      <alignment horizontal="center" vertical="center" wrapText="1"/>
      <protection locked="0"/>
    </xf>
    <xf numFmtId="0" fontId="18" fillId="13" borderId="36" xfId="0" applyFont="1" applyFill="1" applyBorder="1" applyAlignment="1" applyProtection="1">
      <alignment horizontal="center" vertical="center" wrapText="1"/>
      <protection locked="0"/>
    </xf>
    <xf numFmtId="0" fontId="18" fillId="13" borderId="6" xfId="0" applyFont="1" applyFill="1" applyBorder="1" applyAlignment="1" applyProtection="1">
      <alignment horizontal="center" vertical="center" wrapText="1"/>
      <protection hidden="1"/>
    </xf>
    <xf numFmtId="0" fontId="18" fillId="13" borderId="1" xfId="0" applyFont="1" applyFill="1" applyBorder="1" applyAlignment="1" applyProtection="1">
      <alignment horizontal="center" vertical="center" wrapText="1"/>
      <protection hidden="1"/>
    </xf>
    <xf numFmtId="0" fontId="18" fillId="13" borderId="46" xfId="0" applyFont="1" applyFill="1" applyBorder="1" applyAlignment="1" applyProtection="1">
      <alignment horizontal="center" vertical="center" wrapText="1"/>
      <protection hidden="1"/>
    </xf>
    <xf numFmtId="0" fontId="18" fillId="13" borderId="55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56" xfId="0" applyFont="1" applyFill="1" applyBorder="1" applyAlignment="1" applyProtection="1">
      <alignment horizontal="center" vertical="center" wrapText="1"/>
      <protection hidden="1"/>
    </xf>
    <xf numFmtId="0" fontId="18" fillId="6" borderId="10" xfId="0" applyFont="1" applyFill="1" applyBorder="1" applyAlignment="1" applyProtection="1">
      <alignment horizontal="center" vertical="center" wrapText="1"/>
      <protection hidden="1"/>
    </xf>
    <xf numFmtId="0" fontId="18" fillId="6" borderId="48" xfId="0" applyFont="1" applyFill="1" applyBorder="1" applyAlignment="1" applyProtection="1">
      <alignment horizontal="center" vertical="center" wrapText="1"/>
      <protection hidden="1"/>
    </xf>
    <xf numFmtId="0" fontId="4" fillId="17" borderId="56" xfId="0" applyFont="1" applyFill="1" applyBorder="1" applyAlignment="1" applyProtection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 wrapText="1"/>
    </xf>
    <xf numFmtId="0" fontId="4" fillId="17" borderId="48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0" fontId="8" fillId="11" borderId="3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</cellXfs>
  <cellStyles count="6">
    <cellStyle name="Hipervínculo" xfId="2" builtinId="8" hidden="1"/>
    <cellStyle name="Hipervínculo visitado" xfId="3" builtinId="9" hidden="1"/>
    <cellStyle name="Normal" xfId="0" builtinId="0"/>
    <cellStyle name="Normal 2" xfId="1"/>
    <cellStyle name="Normal 3" xfId="4"/>
    <cellStyle name="Normal 5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  <color rgb="FFFFFFCC"/>
      <color rgb="FF88A945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337201</xdr:colOff>
      <xdr:row>3</xdr:row>
      <xdr:rowOff>82918</xdr:rowOff>
    </xdr:from>
    <xdr:ext cx="2176322" cy="1020535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201" y="395457"/>
          <a:ext cx="2176322" cy="102053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F3:G5" totalsRowShown="0">
  <autoFilter ref="F3:G5"/>
  <sortState ref="F4:G5">
    <sortCondition ref="F3:F5"/>
  </sortState>
  <tableColumns count="2">
    <tableColumn id="1" name="Respuestas"/>
    <tableColumn id="2" name="Valor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:C10" dataDxfId="5" tableBorderDxfId="4">
  <autoFilter ref="B4:C10"/>
  <sortState ref="B5:C10">
    <sortCondition ref="B4:B10"/>
  </sortState>
  <tableColumns count="2">
    <tableColumn id="1" name="Column1" totalsRowLabel="Total" dataDxfId="3" totalsRowDxfId="2"/>
    <tableColumn id="5" name="Column5" totalsRowFunction="count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22"/>
  <sheetViews>
    <sheetView topLeftCell="A106" zoomScale="90" zoomScaleNormal="90" zoomScalePageLayoutView="90" workbookViewId="0">
      <selection activeCell="B18" sqref="B18:F48"/>
    </sheetView>
  </sheetViews>
  <sheetFormatPr baseColWidth="10" defaultColWidth="11.42578125" defaultRowHeight="12.75" x14ac:dyDescent="0.2"/>
  <cols>
    <col min="1" max="1" width="29.140625" style="1" customWidth="1"/>
    <col min="2" max="2" width="30.28515625" style="1" bestFit="1" customWidth="1"/>
    <col min="3" max="7" width="34.7109375" style="1" customWidth="1"/>
    <col min="8" max="10" width="18.140625" style="1" customWidth="1"/>
    <col min="11" max="11" width="20.7109375" style="1" customWidth="1"/>
    <col min="12" max="12" width="11.42578125" style="1"/>
    <col min="13" max="13" width="17.7109375" style="1" customWidth="1"/>
    <col min="14" max="14" width="20.85546875" style="1" customWidth="1"/>
    <col min="15" max="17" width="20.7109375" style="1" customWidth="1"/>
    <col min="18" max="16384" width="11.42578125" style="1"/>
  </cols>
  <sheetData>
    <row r="1" spans="2:7" ht="13.5" thickBot="1" x14ac:dyDescent="0.25"/>
    <row r="2" spans="2:7" ht="18.75" thickBot="1" x14ac:dyDescent="0.25">
      <c r="B2" s="156" t="s">
        <v>0</v>
      </c>
      <c r="C2" s="157"/>
      <c r="D2" s="157"/>
      <c r="E2" s="157"/>
      <c r="F2" s="158"/>
    </row>
    <row r="5" spans="2:7" x14ac:dyDescent="0.2">
      <c r="B5" s="161" t="s">
        <v>1</v>
      </c>
      <c r="C5" s="162"/>
      <c r="D5" s="162"/>
      <c r="E5" s="162"/>
      <c r="F5" s="162"/>
      <c r="G5" s="163"/>
    </row>
    <row r="6" spans="2:7" x14ac:dyDescent="0.2">
      <c r="B6" s="164"/>
      <c r="C6" s="165"/>
      <c r="D6" s="165"/>
      <c r="E6" s="165"/>
      <c r="F6" s="165"/>
      <c r="G6" s="166"/>
    </row>
    <row r="7" spans="2:7" x14ac:dyDescent="0.2">
      <c r="B7" s="167"/>
      <c r="C7" s="168"/>
      <c r="D7" s="168"/>
      <c r="E7" s="168"/>
      <c r="F7" s="168"/>
      <c r="G7" s="169"/>
    </row>
    <row r="8" spans="2:7" ht="15.75" x14ac:dyDescent="0.2">
      <c r="B8" s="170"/>
      <c r="C8" s="170"/>
      <c r="D8" s="170"/>
      <c r="E8" s="170"/>
      <c r="F8" s="170"/>
      <c r="G8" s="170"/>
    </row>
    <row r="9" spans="2:7" ht="15.75" x14ac:dyDescent="0.2">
      <c r="B9" s="171" t="s">
        <v>2</v>
      </c>
      <c r="C9" s="171" t="s">
        <v>3</v>
      </c>
      <c r="D9" s="171"/>
      <c r="E9" s="171"/>
      <c r="F9" s="171"/>
      <c r="G9" s="171"/>
    </row>
    <row r="10" spans="2:7" ht="16.5" x14ac:dyDescent="0.2">
      <c r="B10" s="171"/>
      <c r="C10" s="3" t="s">
        <v>4</v>
      </c>
      <c r="D10" s="4" t="s">
        <v>5</v>
      </c>
      <c r="E10" s="4" t="s">
        <v>6</v>
      </c>
      <c r="F10" s="4" t="s">
        <v>7</v>
      </c>
      <c r="G10" s="5" t="s">
        <v>8</v>
      </c>
    </row>
    <row r="11" spans="2:7" ht="25.5" x14ac:dyDescent="0.2">
      <c r="B11" s="4" t="s">
        <v>9</v>
      </c>
      <c r="C11" s="14" t="s">
        <v>10</v>
      </c>
      <c r="D11" s="14" t="s">
        <v>10</v>
      </c>
      <c r="E11" s="13" t="s">
        <v>11</v>
      </c>
      <c r="F11" s="10" t="s">
        <v>12</v>
      </c>
      <c r="G11" s="10" t="s">
        <v>12</v>
      </c>
    </row>
    <row r="12" spans="2:7" ht="25.5" x14ac:dyDescent="0.2">
      <c r="B12" s="4" t="s">
        <v>13</v>
      </c>
      <c r="C12" s="14" t="s">
        <v>10</v>
      </c>
      <c r="D12" s="14" t="s">
        <v>10</v>
      </c>
      <c r="E12" s="13" t="s">
        <v>11</v>
      </c>
      <c r="F12" s="10" t="s">
        <v>12</v>
      </c>
      <c r="G12" s="6" t="s">
        <v>14</v>
      </c>
    </row>
    <row r="13" spans="2:7" ht="25.5" x14ac:dyDescent="0.2">
      <c r="B13" s="4" t="s">
        <v>15</v>
      </c>
      <c r="C13" s="14" t="s">
        <v>10</v>
      </c>
      <c r="D13" s="8" t="s">
        <v>11</v>
      </c>
      <c r="E13" s="11" t="s">
        <v>12</v>
      </c>
      <c r="F13" s="7" t="s">
        <v>14</v>
      </c>
      <c r="G13" s="6" t="s">
        <v>14</v>
      </c>
    </row>
    <row r="14" spans="2:7" ht="25.5" x14ac:dyDescent="0.2">
      <c r="B14" s="4" t="s">
        <v>16</v>
      </c>
      <c r="C14" s="13" t="s">
        <v>11</v>
      </c>
      <c r="D14" s="11" t="s">
        <v>12</v>
      </c>
      <c r="E14" s="11" t="s">
        <v>12</v>
      </c>
      <c r="F14" s="7" t="s">
        <v>14</v>
      </c>
      <c r="G14" s="6" t="s">
        <v>14</v>
      </c>
    </row>
    <row r="15" spans="2:7" ht="25.5" x14ac:dyDescent="0.2">
      <c r="B15" s="4" t="s">
        <v>17</v>
      </c>
      <c r="C15" s="10" t="s">
        <v>12</v>
      </c>
      <c r="D15" s="11" t="s">
        <v>12</v>
      </c>
      <c r="E15" s="12" t="s">
        <v>14</v>
      </c>
      <c r="F15" s="12" t="s">
        <v>14</v>
      </c>
      <c r="G15" s="6" t="s">
        <v>14</v>
      </c>
    </row>
    <row r="18" spans="2:6" ht="18" x14ac:dyDescent="0.25">
      <c r="B18" s="1" t="s">
        <v>18</v>
      </c>
      <c r="C18" s="155" t="s">
        <v>19</v>
      </c>
      <c r="D18" s="155"/>
      <c r="E18" s="155"/>
      <c r="F18" s="155"/>
    </row>
    <row r="19" spans="2:6" ht="18" x14ac:dyDescent="0.25">
      <c r="B19" s="1" t="s">
        <v>20</v>
      </c>
      <c r="C19" s="155" t="s">
        <v>21</v>
      </c>
      <c r="D19" s="155"/>
      <c r="E19" s="155"/>
      <c r="F19" s="155"/>
    </row>
    <row r="20" spans="2:6" ht="18" x14ac:dyDescent="0.25">
      <c r="B20" s="1" t="s">
        <v>22</v>
      </c>
      <c r="C20" s="155" t="s">
        <v>23</v>
      </c>
      <c r="D20" s="155"/>
      <c r="E20" s="155"/>
      <c r="F20" s="155"/>
    </row>
    <row r="21" spans="2:6" ht="18" x14ac:dyDescent="0.25">
      <c r="B21" s="1" t="s">
        <v>24</v>
      </c>
      <c r="C21" s="155" t="s">
        <v>25</v>
      </c>
      <c r="D21" s="155"/>
      <c r="E21" s="155"/>
      <c r="F21" s="155"/>
    </row>
    <row r="22" spans="2:6" ht="15.75" x14ac:dyDescent="0.25">
      <c r="C22" s="9"/>
    </row>
    <row r="24" spans="2:6" x14ac:dyDescent="0.2">
      <c r="B24" s="1">
        <v>11</v>
      </c>
      <c r="C24" s="1" t="s">
        <v>18</v>
      </c>
    </row>
    <row r="25" spans="2:6" x14ac:dyDescent="0.2">
      <c r="B25" s="1">
        <v>12</v>
      </c>
      <c r="C25" s="1" t="s">
        <v>18</v>
      </c>
    </row>
    <row r="26" spans="2:6" x14ac:dyDescent="0.2">
      <c r="B26" s="1">
        <v>13</v>
      </c>
      <c r="C26" s="1" t="s">
        <v>20</v>
      </c>
    </row>
    <row r="27" spans="2:6" x14ac:dyDescent="0.2">
      <c r="B27" s="1">
        <v>14</v>
      </c>
      <c r="C27" s="1" t="s">
        <v>22</v>
      </c>
    </row>
    <row r="28" spans="2:6" x14ac:dyDescent="0.2">
      <c r="B28" s="1">
        <v>15</v>
      </c>
      <c r="C28" s="1" t="s">
        <v>22</v>
      </c>
    </row>
    <row r="29" spans="2:6" x14ac:dyDescent="0.2">
      <c r="B29" s="1">
        <v>21</v>
      </c>
      <c r="C29" s="1" t="s">
        <v>18</v>
      </c>
    </row>
    <row r="30" spans="2:6" x14ac:dyDescent="0.2">
      <c r="B30" s="1">
        <v>22</v>
      </c>
      <c r="C30" s="1" t="s">
        <v>18</v>
      </c>
    </row>
    <row r="31" spans="2:6" x14ac:dyDescent="0.2">
      <c r="B31" s="1">
        <v>23</v>
      </c>
      <c r="C31" s="1" t="s">
        <v>20</v>
      </c>
    </row>
    <row r="32" spans="2:6" x14ac:dyDescent="0.2">
      <c r="B32" s="1">
        <v>24</v>
      </c>
      <c r="C32" s="1" t="s">
        <v>22</v>
      </c>
    </row>
    <row r="33" spans="2:3" x14ac:dyDescent="0.2">
      <c r="B33" s="1">
        <v>25</v>
      </c>
      <c r="C33" s="1" t="s">
        <v>24</v>
      </c>
    </row>
    <row r="34" spans="2:3" x14ac:dyDescent="0.2">
      <c r="B34" s="1">
        <v>31</v>
      </c>
      <c r="C34" s="1" t="s">
        <v>18</v>
      </c>
    </row>
    <row r="35" spans="2:3" x14ac:dyDescent="0.2">
      <c r="B35" s="1">
        <v>32</v>
      </c>
      <c r="C35" s="1" t="s">
        <v>20</v>
      </c>
    </row>
    <row r="36" spans="2:3" x14ac:dyDescent="0.2">
      <c r="B36" s="1">
        <v>33</v>
      </c>
      <c r="C36" s="1" t="s">
        <v>22</v>
      </c>
    </row>
    <row r="37" spans="2:3" x14ac:dyDescent="0.2">
      <c r="B37" s="1">
        <v>34</v>
      </c>
      <c r="C37" s="1" t="s">
        <v>24</v>
      </c>
    </row>
    <row r="38" spans="2:3" x14ac:dyDescent="0.2">
      <c r="B38" s="1">
        <v>35</v>
      </c>
      <c r="C38" s="1" t="s">
        <v>24</v>
      </c>
    </row>
    <row r="39" spans="2:3" x14ac:dyDescent="0.2">
      <c r="B39" s="1">
        <v>41</v>
      </c>
      <c r="C39" s="1" t="s">
        <v>20</v>
      </c>
    </row>
    <row r="40" spans="2:3" x14ac:dyDescent="0.2">
      <c r="B40" s="1">
        <v>42</v>
      </c>
      <c r="C40" s="1" t="s">
        <v>22</v>
      </c>
    </row>
    <row r="41" spans="2:3" x14ac:dyDescent="0.2">
      <c r="B41" s="1">
        <v>43</v>
      </c>
      <c r="C41" s="1" t="s">
        <v>22</v>
      </c>
    </row>
    <row r="42" spans="2:3" x14ac:dyDescent="0.2">
      <c r="B42" s="1">
        <v>44</v>
      </c>
      <c r="C42" s="1" t="s">
        <v>24</v>
      </c>
    </row>
    <row r="43" spans="2:3" x14ac:dyDescent="0.2">
      <c r="B43" s="1">
        <v>45</v>
      </c>
      <c r="C43" s="1" t="s">
        <v>24</v>
      </c>
    </row>
    <row r="44" spans="2:3" x14ac:dyDescent="0.2">
      <c r="B44" s="1">
        <v>51</v>
      </c>
      <c r="C44" s="1" t="s">
        <v>22</v>
      </c>
    </row>
    <row r="45" spans="2:3" x14ac:dyDescent="0.2">
      <c r="B45" s="1">
        <v>52</v>
      </c>
      <c r="C45" s="1" t="s">
        <v>22</v>
      </c>
    </row>
    <row r="46" spans="2:3" x14ac:dyDescent="0.2">
      <c r="B46" s="1">
        <v>53</v>
      </c>
      <c r="C46" s="1" t="s">
        <v>24</v>
      </c>
    </row>
    <row r="47" spans="2:3" x14ac:dyDescent="0.2">
      <c r="B47" s="1">
        <v>54</v>
      </c>
      <c r="C47" s="1" t="s">
        <v>24</v>
      </c>
    </row>
    <row r="48" spans="2:3" x14ac:dyDescent="0.2">
      <c r="B48" s="1">
        <v>55</v>
      </c>
      <c r="C48" s="1" t="s">
        <v>24</v>
      </c>
    </row>
    <row r="50" spans="1:10" ht="13.5" thickBot="1" x14ac:dyDescent="0.25"/>
    <row r="51" spans="1:10" ht="15.75" x14ac:dyDescent="0.25">
      <c r="A51" s="15" t="s">
        <v>26</v>
      </c>
      <c r="F51" s="123" t="s">
        <v>27</v>
      </c>
      <c r="G51" s="124"/>
      <c r="H51" s="124"/>
      <c r="I51" s="124"/>
      <c r="J51" s="125"/>
    </row>
    <row r="52" spans="1:10" s="19" customFormat="1" ht="47.25" customHeight="1" x14ac:dyDescent="0.2">
      <c r="A52" s="25" t="s">
        <v>28</v>
      </c>
      <c r="F52" s="60" t="s">
        <v>28</v>
      </c>
      <c r="G52" s="126" t="s">
        <v>29</v>
      </c>
      <c r="H52" s="126"/>
      <c r="I52" s="126"/>
      <c r="J52" s="127"/>
    </row>
    <row r="53" spans="1:10" s="19" customFormat="1" ht="47.25" customHeight="1" x14ac:dyDescent="0.2">
      <c r="A53" s="25" t="s">
        <v>30</v>
      </c>
      <c r="F53" s="60" t="s">
        <v>30</v>
      </c>
      <c r="G53" s="126" t="s">
        <v>31</v>
      </c>
      <c r="H53" s="126"/>
      <c r="I53" s="126"/>
      <c r="J53" s="127"/>
    </row>
    <row r="54" spans="1:10" s="19" customFormat="1" ht="47.25" customHeight="1" x14ac:dyDescent="0.2">
      <c r="A54" s="25" t="s">
        <v>32</v>
      </c>
      <c r="F54" s="60" t="s">
        <v>32</v>
      </c>
      <c r="G54" s="128" t="s">
        <v>33</v>
      </c>
      <c r="H54" s="129"/>
      <c r="I54" s="129"/>
      <c r="J54" s="130"/>
    </row>
    <row r="55" spans="1:10" s="19" customFormat="1" ht="47.25" customHeight="1" x14ac:dyDescent="0.2">
      <c r="A55" s="25" t="s">
        <v>34</v>
      </c>
      <c r="F55" s="60" t="s">
        <v>34</v>
      </c>
      <c r="G55" s="128" t="s">
        <v>35</v>
      </c>
      <c r="H55" s="129"/>
      <c r="I55" s="129"/>
      <c r="J55" s="130"/>
    </row>
    <row r="56" spans="1:10" s="19" customFormat="1" ht="47.25" customHeight="1" x14ac:dyDescent="0.2">
      <c r="A56" s="25" t="s">
        <v>36</v>
      </c>
      <c r="F56" s="60" t="s">
        <v>36</v>
      </c>
      <c r="G56" s="128" t="s">
        <v>37</v>
      </c>
      <c r="H56" s="129"/>
      <c r="I56" s="129"/>
      <c r="J56" s="130"/>
    </row>
    <row r="57" spans="1:10" s="19" customFormat="1" ht="47.25" customHeight="1" x14ac:dyDescent="0.2">
      <c r="A57" s="25" t="s">
        <v>38</v>
      </c>
      <c r="F57" s="60" t="s">
        <v>38</v>
      </c>
      <c r="G57" s="128" t="s">
        <v>39</v>
      </c>
      <c r="H57" s="129"/>
      <c r="I57" s="129"/>
      <c r="J57" s="130"/>
    </row>
    <row r="58" spans="1:10" ht="38.25" customHeight="1" thickBot="1" x14ac:dyDescent="0.25">
      <c r="A58" s="25" t="s">
        <v>40</v>
      </c>
      <c r="F58" s="61" t="s">
        <v>40</v>
      </c>
      <c r="G58" s="131" t="s">
        <v>41</v>
      </c>
      <c r="H58" s="132"/>
      <c r="I58" s="132"/>
      <c r="J58" s="133"/>
    </row>
    <row r="64" spans="1:10" x14ac:dyDescent="0.2">
      <c r="A64" s="15" t="s">
        <v>26</v>
      </c>
      <c r="C64" s="172" t="s">
        <v>42</v>
      </c>
      <c r="D64" s="173"/>
    </row>
    <row r="65" spans="1:9" ht="36" x14ac:dyDescent="0.2">
      <c r="A65" s="20" t="s">
        <v>43</v>
      </c>
      <c r="C65" s="159" t="s">
        <v>44</v>
      </c>
      <c r="D65" s="160"/>
    </row>
    <row r="66" spans="1:9" ht="18" x14ac:dyDescent="0.2">
      <c r="A66" s="20" t="s">
        <v>45</v>
      </c>
      <c r="C66" s="159" t="s">
        <v>46</v>
      </c>
      <c r="D66" s="160"/>
    </row>
    <row r="67" spans="1:9" ht="18" x14ac:dyDescent="0.2">
      <c r="A67" s="20" t="s">
        <v>47</v>
      </c>
      <c r="C67" s="159" t="s">
        <v>48</v>
      </c>
      <c r="D67" s="160"/>
    </row>
    <row r="68" spans="1:9" ht="18" x14ac:dyDescent="0.2">
      <c r="A68" s="20" t="s">
        <v>32</v>
      </c>
      <c r="C68" s="159" t="s">
        <v>49</v>
      </c>
      <c r="D68" s="160"/>
    </row>
    <row r="71" spans="1:9" ht="13.5" thickBot="1" x14ac:dyDescent="0.25"/>
    <row r="72" spans="1:9" ht="18.75" thickBot="1" x14ac:dyDescent="0.25">
      <c r="A72" s="156" t="s">
        <v>50</v>
      </c>
      <c r="B72" s="157"/>
      <c r="C72" s="157"/>
      <c r="D72" s="157"/>
      <c r="E72" s="157"/>
      <c r="F72" s="157"/>
      <c r="G72" s="157"/>
      <c r="H72" s="157"/>
      <c r="I72" s="158"/>
    </row>
    <row r="73" spans="1:9" s="21" customFormat="1" ht="18" x14ac:dyDescent="0.2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">
      <c r="A74" s="15" t="s">
        <v>26</v>
      </c>
    </row>
    <row r="75" spans="1:9" ht="18" x14ac:dyDescent="0.25">
      <c r="A75" s="26" t="s">
        <v>51</v>
      </c>
    </row>
    <row r="76" spans="1:9" ht="18" x14ac:dyDescent="0.25">
      <c r="A76" s="26" t="s">
        <v>52</v>
      </c>
    </row>
    <row r="80" spans="1:9" ht="36.75" customHeight="1" x14ac:dyDescent="0.2">
      <c r="A80" s="142" t="s">
        <v>53</v>
      </c>
      <c r="B80" s="142"/>
      <c r="C80" s="142"/>
    </row>
    <row r="81" spans="1:5" ht="36" customHeight="1" thickBot="1" x14ac:dyDescent="0.25">
      <c r="A81" s="138" t="s">
        <v>54</v>
      </c>
      <c r="B81" s="143" t="s">
        <v>55</v>
      </c>
      <c r="C81" s="144"/>
    </row>
    <row r="82" spans="1:5" ht="30" customHeight="1" x14ac:dyDescent="0.2">
      <c r="A82" s="139"/>
      <c r="B82" s="140" t="s">
        <v>56</v>
      </c>
      <c r="C82" s="141"/>
    </row>
    <row r="83" spans="1:5" ht="25.5" x14ac:dyDescent="0.2">
      <c r="A83" s="139"/>
      <c r="B83" s="40" t="s">
        <v>57</v>
      </c>
      <c r="C83" s="41" t="s">
        <v>58</v>
      </c>
    </row>
    <row r="84" spans="1:5" ht="19.5" customHeight="1" x14ac:dyDescent="0.2">
      <c r="A84" s="22" t="s">
        <v>59</v>
      </c>
      <c r="B84" s="27">
        <v>0</v>
      </c>
      <c r="C84" s="28">
        <v>0</v>
      </c>
    </row>
    <row r="85" spans="1:5" ht="14.25" customHeight="1" x14ac:dyDescent="0.2">
      <c r="A85" s="22" t="s">
        <v>60</v>
      </c>
      <c r="B85" s="27">
        <v>1</v>
      </c>
      <c r="C85" s="28">
        <v>1</v>
      </c>
    </row>
    <row r="86" spans="1:5" ht="23.25" customHeight="1" thickBot="1" x14ac:dyDescent="0.25">
      <c r="A86" s="22" t="s">
        <v>61</v>
      </c>
      <c r="B86" s="29">
        <v>2</v>
      </c>
      <c r="C86" s="30">
        <v>2</v>
      </c>
    </row>
    <row r="91" spans="1:5" ht="18" x14ac:dyDescent="0.2">
      <c r="A91" s="137" t="s">
        <v>62</v>
      </c>
      <c r="B91" s="137"/>
      <c r="C91" s="137"/>
      <c r="D91" s="137"/>
      <c r="E91" s="137"/>
    </row>
    <row r="92" spans="1:5" ht="54" x14ac:dyDescent="0.2">
      <c r="A92" s="31" t="s">
        <v>63</v>
      </c>
      <c r="B92" s="42" t="s">
        <v>64</v>
      </c>
      <c r="C92" s="42" t="s">
        <v>65</v>
      </c>
      <c r="D92" s="43" t="s">
        <v>66</v>
      </c>
      <c r="E92" s="43" t="s">
        <v>67</v>
      </c>
    </row>
    <row r="93" spans="1:5" ht="18" x14ac:dyDescent="0.2">
      <c r="A93" s="32">
        <v>1</v>
      </c>
      <c r="B93" s="25" t="s">
        <v>68</v>
      </c>
      <c r="C93" s="25" t="s">
        <v>69</v>
      </c>
      <c r="D93" s="25" t="s">
        <v>70</v>
      </c>
      <c r="E93" s="25" t="s">
        <v>71</v>
      </c>
    </row>
    <row r="94" spans="1:5" ht="18" x14ac:dyDescent="0.25">
      <c r="A94" s="35">
        <v>2</v>
      </c>
      <c r="B94" s="25" t="s">
        <v>72</v>
      </c>
      <c r="C94" s="25" t="s">
        <v>73</v>
      </c>
      <c r="D94" s="25" t="s">
        <v>74</v>
      </c>
      <c r="E94" s="25" t="s">
        <v>75</v>
      </c>
    </row>
    <row r="95" spans="1:5" ht="36" x14ac:dyDescent="0.2">
      <c r="A95" s="33">
        <v>3</v>
      </c>
      <c r="B95" s="25" t="s">
        <v>76</v>
      </c>
      <c r="C95" s="25" t="s">
        <v>77</v>
      </c>
      <c r="D95" s="25" t="s">
        <v>78</v>
      </c>
      <c r="E95" s="37" t="s">
        <v>79</v>
      </c>
    </row>
    <row r="96" spans="1:5" ht="18" x14ac:dyDescent="0.25">
      <c r="A96" s="35">
        <v>4</v>
      </c>
      <c r="B96" s="25" t="s">
        <v>80</v>
      </c>
      <c r="C96" s="25" t="s">
        <v>81</v>
      </c>
      <c r="D96" s="25" t="s">
        <v>82</v>
      </c>
      <c r="E96" s="25" t="s">
        <v>83</v>
      </c>
    </row>
    <row r="97" spans="1:5" ht="18" x14ac:dyDescent="0.25">
      <c r="A97" s="35">
        <v>5</v>
      </c>
      <c r="B97" s="25" t="s">
        <v>84</v>
      </c>
      <c r="C97" s="25" t="s">
        <v>85</v>
      </c>
      <c r="D97" s="25" t="s">
        <v>86</v>
      </c>
      <c r="E97" s="25" t="s">
        <v>87</v>
      </c>
    </row>
    <row r="103" spans="1:5" ht="25.5" x14ac:dyDescent="0.2">
      <c r="A103" s="44" t="s">
        <v>64</v>
      </c>
      <c r="B103" s="44" t="s">
        <v>65</v>
      </c>
      <c r="C103" s="45" t="s">
        <v>66</v>
      </c>
      <c r="D103" s="45" t="s">
        <v>67</v>
      </c>
    </row>
    <row r="104" spans="1:5" ht="214.5" x14ac:dyDescent="0.2">
      <c r="A104" s="38" t="s">
        <v>88</v>
      </c>
      <c r="B104" s="39" t="s">
        <v>89</v>
      </c>
      <c r="C104" s="39" t="s">
        <v>90</v>
      </c>
      <c r="D104" s="39" t="s">
        <v>91</v>
      </c>
    </row>
    <row r="108" spans="1:5" ht="18" x14ac:dyDescent="0.25">
      <c r="A108" s="145" t="s">
        <v>92</v>
      </c>
      <c r="B108" s="146"/>
    </row>
    <row r="109" spans="1:5" ht="18" x14ac:dyDescent="0.2">
      <c r="A109" s="147" t="s">
        <v>93</v>
      </c>
      <c r="B109" s="36" t="s">
        <v>94</v>
      </c>
    </row>
    <row r="110" spans="1:5" ht="36" x14ac:dyDescent="0.2">
      <c r="A110" s="148"/>
      <c r="B110" s="36" t="s">
        <v>95</v>
      </c>
    </row>
    <row r="111" spans="1:5" ht="18" x14ac:dyDescent="0.2">
      <c r="A111" s="148"/>
      <c r="B111" s="36" t="s">
        <v>96</v>
      </c>
    </row>
    <row r="112" spans="1:5" ht="18" x14ac:dyDescent="0.2">
      <c r="A112" s="148"/>
      <c r="B112" s="36" t="s">
        <v>97</v>
      </c>
    </row>
    <row r="113" spans="1:2" ht="18" x14ac:dyDescent="0.2">
      <c r="A113" s="148"/>
      <c r="B113" s="36" t="s">
        <v>98</v>
      </c>
    </row>
    <row r="114" spans="1:2" ht="18" x14ac:dyDescent="0.2">
      <c r="A114" s="148"/>
      <c r="B114" s="36" t="s">
        <v>99</v>
      </c>
    </row>
    <row r="115" spans="1:2" ht="18" x14ac:dyDescent="0.2">
      <c r="A115" s="148"/>
      <c r="B115" s="36" t="s">
        <v>100</v>
      </c>
    </row>
    <row r="116" spans="1:2" ht="18" x14ac:dyDescent="0.2">
      <c r="A116" s="149"/>
      <c r="B116" s="36" t="s">
        <v>101</v>
      </c>
    </row>
    <row r="117" spans="1:2" ht="18" x14ac:dyDescent="0.25">
      <c r="A117" s="147" t="s">
        <v>102</v>
      </c>
      <c r="B117" s="34" t="s">
        <v>103</v>
      </c>
    </row>
    <row r="118" spans="1:2" ht="18" x14ac:dyDescent="0.25">
      <c r="A118" s="148"/>
      <c r="B118" s="34" t="s">
        <v>104</v>
      </c>
    </row>
    <row r="119" spans="1:2" ht="18" x14ac:dyDescent="0.25">
      <c r="A119" s="148"/>
      <c r="B119" s="34" t="s">
        <v>105</v>
      </c>
    </row>
    <row r="120" spans="1:2" ht="18" x14ac:dyDescent="0.25">
      <c r="A120" s="148"/>
      <c r="B120" s="34" t="s">
        <v>106</v>
      </c>
    </row>
    <row r="121" spans="1:2" ht="18" x14ac:dyDescent="0.25">
      <c r="A121" s="148"/>
      <c r="B121" s="34" t="s">
        <v>107</v>
      </c>
    </row>
    <row r="122" spans="1:2" ht="18" x14ac:dyDescent="0.25">
      <c r="A122" s="148"/>
      <c r="B122" s="34" t="s">
        <v>108</v>
      </c>
    </row>
    <row r="123" spans="1:2" ht="18" x14ac:dyDescent="0.25">
      <c r="A123" s="148"/>
      <c r="B123" s="34" t="s">
        <v>109</v>
      </c>
    </row>
    <row r="124" spans="1:2" ht="18" x14ac:dyDescent="0.25">
      <c r="A124" s="148"/>
      <c r="B124" s="34" t="s">
        <v>110</v>
      </c>
    </row>
    <row r="125" spans="1:2" ht="18" x14ac:dyDescent="0.25">
      <c r="A125" s="148"/>
      <c r="B125" s="34" t="s">
        <v>111</v>
      </c>
    </row>
    <row r="126" spans="1:2" ht="18" x14ac:dyDescent="0.25">
      <c r="A126" s="148"/>
      <c r="B126" s="34" t="s">
        <v>112</v>
      </c>
    </row>
    <row r="127" spans="1:2" ht="18" x14ac:dyDescent="0.25">
      <c r="A127" s="148"/>
      <c r="B127" s="34" t="s">
        <v>113</v>
      </c>
    </row>
    <row r="128" spans="1:2" ht="18" x14ac:dyDescent="0.25">
      <c r="A128" s="148"/>
      <c r="B128" s="34" t="s">
        <v>114</v>
      </c>
    </row>
    <row r="129" spans="1:5" ht="18" x14ac:dyDescent="0.25">
      <c r="A129" s="148"/>
      <c r="B129" s="34" t="s">
        <v>115</v>
      </c>
    </row>
    <row r="130" spans="1:5" ht="18" x14ac:dyDescent="0.25">
      <c r="A130" s="149"/>
      <c r="B130" s="34" t="s">
        <v>116</v>
      </c>
    </row>
    <row r="131" spans="1:5" ht="18" x14ac:dyDescent="0.25">
      <c r="A131" s="150" t="s">
        <v>117</v>
      </c>
      <c r="B131" s="34" t="s">
        <v>118</v>
      </c>
    </row>
    <row r="132" spans="1:5" ht="18" x14ac:dyDescent="0.25">
      <c r="A132" s="150"/>
      <c r="B132" s="34" t="s">
        <v>119</v>
      </c>
    </row>
    <row r="135" spans="1:5" ht="13.5" thickBot="1" x14ac:dyDescent="0.25"/>
    <row r="136" spans="1:5" ht="18.75" thickBot="1" x14ac:dyDescent="0.3">
      <c r="A136" s="152" t="s">
        <v>120</v>
      </c>
      <c r="B136" s="153"/>
      <c r="C136" s="153"/>
      <c r="D136" s="153"/>
      <c r="E136" s="154"/>
    </row>
    <row r="137" spans="1:5" ht="13.5" thickBot="1" x14ac:dyDescent="0.25">
      <c r="C137" s="151"/>
      <c r="D137" s="151"/>
    </row>
    <row r="138" spans="1:5" ht="33" x14ac:dyDescent="0.2">
      <c r="A138" s="46" t="s">
        <v>121</v>
      </c>
      <c r="B138" s="47" t="s">
        <v>63</v>
      </c>
      <c r="C138" s="47" t="s">
        <v>122</v>
      </c>
      <c r="D138" s="47" t="s">
        <v>123</v>
      </c>
      <c r="E138" s="48" t="s">
        <v>124</v>
      </c>
    </row>
    <row r="139" spans="1:5" ht="49.5" x14ac:dyDescent="0.2">
      <c r="A139" s="49" t="s">
        <v>125</v>
      </c>
      <c r="B139" s="37">
        <v>1</v>
      </c>
      <c r="C139" s="37" t="s">
        <v>126</v>
      </c>
      <c r="D139" s="37" t="s">
        <v>127</v>
      </c>
      <c r="E139" s="50" t="str">
        <f>+CONCATENATE(C139," / ",D139)</f>
        <v>El evento puede ocurrir solo en circunstancias excepcionales / No se ha presentado en los últimos 5 años</v>
      </c>
    </row>
    <row r="140" spans="1:5" ht="49.5" x14ac:dyDescent="0.2">
      <c r="A140" s="49" t="s">
        <v>128</v>
      </c>
      <c r="B140" s="37">
        <v>2</v>
      </c>
      <c r="C140" s="37" t="s">
        <v>129</v>
      </c>
      <c r="D140" s="37" t="s">
        <v>130</v>
      </c>
      <c r="E140" s="50" t="str">
        <f>+CONCATENATE(C140," / ",D140)</f>
        <v>El evento puede ocurrir en algún momento / Al menos de 1 vez en los últimos 5 años</v>
      </c>
    </row>
    <row r="141" spans="1:5" ht="49.5" x14ac:dyDescent="0.2">
      <c r="A141" s="49" t="s">
        <v>131</v>
      </c>
      <c r="B141" s="37">
        <v>3</v>
      </c>
      <c r="C141" s="37" t="s">
        <v>132</v>
      </c>
      <c r="D141" s="37" t="s">
        <v>133</v>
      </c>
      <c r="E141" s="50" t="str">
        <f>+CONCATENATE(C141," / ",D141)</f>
        <v>El evento podría ocurrir en algún momento / Al menos de 1 vez en los últimos 2 años</v>
      </c>
    </row>
    <row r="142" spans="1:5" ht="54" x14ac:dyDescent="0.2">
      <c r="A142" s="49" t="s">
        <v>134</v>
      </c>
      <c r="B142" s="37">
        <v>4</v>
      </c>
      <c r="C142" s="37" t="s">
        <v>135</v>
      </c>
      <c r="D142" s="37" t="s">
        <v>136</v>
      </c>
      <c r="E142" s="50" t="str">
        <f>+CONCATENATE(C142," / ",D142)</f>
        <v>El evento probablemente ocurrirá en la mayoría de las circunstancias / Al menos de 1 vez en el último año</v>
      </c>
    </row>
    <row r="143" spans="1:5" ht="54.75" thickBot="1" x14ac:dyDescent="0.25">
      <c r="A143" s="51" t="s">
        <v>137</v>
      </c>
      <c r="B143" s="52">
        <v>5</v>
      </c>
      <c r="C143" s="52" t="s">
        <v>138</v>
      </c>
      <c r="D143" s="52" t="s">
        <v>139</v>
      </c>
      <c r="E143" s="53" t="str">
        <f>+CONCATENATE(C143," / ",D143)</f>
        <v>Se espera que el evento ocurra en la mayoría de las circunstancias / Más de una vez al año</v>
      </c>
    </row>
    <row r="144" spans="1:5" x14ac:dyDescent="0.2">
      <c r="C144" s="2"/>
      <c r="D144" s="2"/>
    </row>
    <row r="145" spans="1:5" ht="13.5" thickBot="1" x14ac:dyDescent="0.25">
      <c r="C145" s="2"/>
      <c r="D145" s="2"/>
    </row>
    <row r="146" spans="1:5" ht="18.75" thickBot="1" x14ac:dyDescent="0.3">
      <c r="A146" s="134" t="s">
        <v>140</v>
      </c>
      <c r="B146" s="135"/>
      <c r="C146" s="135"/>
      <c r="D146" s="135"/>
      <c r="E146" s="136"/>
    </row>
    <row r="147" spans="1:5" ht="13.5" thickBot="1" x14ac:dyDescent="0.25">
      <c r="C147" s="2"/>
      <c r="D147" s="2"/>
    </row>
    <row r="148" spans="1:5" ht="16.5" x14ac:dyDescent="0.2">
      <c r="A148" s="54" t="s">
        <v>121</v>
      </c>
      <c r="B148" s="55" t="s">
        <v>63</v>
      </c>
      <c r="C148" s="56" t="s">
        <v>122</v>
      </c>
    </row>
    <row r="149" spans="1:5" ht="49.5" x14ac:dyDescent="0.2">
      <c r="A149" s="49" t="s">
        <v>141</v>
      </c>
      <c r="B149" s="37">
        <v>1</v>
      </c>
      <c r="C149" s="57" t="s">
        <v>142</v>
      </c>
    </row>
    <row r="150" spans="1:5" ht="33" x14ac:dyDescent="0.2">
      <c r="A150" s="49" t="s">
        <v>143</v>
      </c>
      <c r="B150" s="37">
        <v>2</v>
      </c>
      <c r="C150" s="58" t="s">
        <v>144</v>
      </c>
    </row>
    <row r="151" spans="1:5" ht="49.5" x14ac:dyDescent="0.2">
      <c r="A151" s="49" t="s">
        <v>145</v>
      </c>
      <c r="B151" s="37">
        <v>3</v>
      </c>
      <c r="C151" s="57" t="s">
        <v>146</v>
      </c>
    </row>
    <row r="152" spans="1:5" ht="49.5" x14ac:dyDescent="0.2">
      <c r="A152" s="49" t="s">
        <v>147</v>
      </c>
      <c r="B152" s="37">
        <v>4</v>
      </c>
      <c r="C152" s="57" t="s">
        <v>148</v>
      </c>
    </row>
    <row r="153" spans="1:5" ht="50.25" thickBot="1" x14ac:dyDescent="0.25">
      <c r="A153" s="51" t="s">
        <v>149</v>
      </c>
      <c r="B153" s="52">
        <v>5</v>
      </c>
      <c r="C153" s="59" t="s">
        <v>150</v>
      </c>
    </row>
    <row r="179" spans="1:1" ht="16.5" x14ac:dyDescent="0.3">
      <c r="A179" s="23" t="s">
        <v>151</v>
      </c>
    </row>
    <row r="180" spans="1:1" ht="36" x14ac:dyDescent="0.2">
      <c r="A180" s="24" t="s">
        <v>152</v>
      </c>
    </row>
    <row r="181" spans="1:1" ht="36" x14ac:dyDescent="0.2">
      <c r="A181" s="24" t="s">
        <v>153</v>
      </c>
    </row>
    <row r="182" spans="1:1" ht="54" x14ac:dyDescent="0.2">
      <c r="A182" s="24" t="s">
        <v>154</v>
      </c>
    </row>
    <row r="183" spans="1:1" ht="36" x14ac:dyDescent="0.2">
      <c r="A183" s="24" t="s">
        <v>155</v>
      </c>
    </row>
    <row r="184" spans="1:1" ht="18" x14ac:dyDescent="0.2">
      <c r="A184" s="24" t="s">
        <v>156</v>
      </c>
    </row>
    <row r="185" spans="1:1" ht="18" x14ac:dyDescent="0.2">
      <c r="A185" s="24" t="s">
        <v>157</v>
      </c>
    </row>
    <row r="186" spans="1:1" ht="36" x14ac:dyDescent="0.2">
      <c r="A186" s="24" t="s">
        <v>158</v>
      </c>
    </row>
    <row r="187" spans="1:1" ht="54" x14ac:dyDescent="0.2">
      <c r="A187" s="24" t="s">
        <v>159</v>
      </c>
    </row>
    <row r="188" spans="1:1" ht="36" x14ac:dyDescent="0.2">
      <c r="A188" s="24" t="s">
        <v>160</v>
      </c>
    </row>
    <row r="189" spans="1:1" ht="36" x14ac:dyDescent="0.2">
      <c r="A189" s="24" t="s">
        <v>161</v>
      </c>
    </row>
    <row r="190" spans="1:1" ht="54" x14ac:dyDescent="0.2">
      <c r="A190" s="24" t="s">
        <v>162</v>
      </c>
    </row>
    <row r="191" spans="1:1" ht="54" x14ac:dyDescent="0.2">
      <c r="A191" s="24" t="s">
        <v>163</v>
      </c>
    </row>
    <row r="192" spans="1:1" ht="90" x14ac:dyDescent="0.2">
      <c r="A192" s="24" t="s">
        <v>164</v>
      </c>
    </row>
    <row r="193" spans="1:1" ht="72" x14ac:dyDescent="0.2">
      <c r="A193" s="24" t="s">
        <v>165</v>
      </c>
    </row>
    <row r="194" spans="1:1" ht="72" x14ac:dyDescent="0.2">
      <c r="A194" s="24" t="s">
        <v>166</v>
      </c>
    </row>
    <row r="195" spans="1:1" ht="54" x14ac:dyDescent="0.2">
      <c r="A195" s="24" t="s">
        <v>167</v>
      </c>
    </row>
    <row r="196" spans="1:1" ht="72" x14ac:dyDescent="0.2">
      <c r="A196" s="24" t="s">
        <v>168</v>
      </c>
    </row>
    <row r="197" spans="1:1" ht="54" x14ac:dyDescent="0.2">
      <c r="A197" s="24" t="s">
        <v>169</v>
      </c>
    </row>
    <row r="198" spans="1:1" ht="72" x14ac:dyDescent="0.2">
      <c r="A198" s="24" t="s">
        <v>170</v>
      </c>
    </row>
    <row r="199" spans="1:1" ht="90" x14ac:dyDescent="0.2">
      <c r="A199" s="24" t="s">
        <v>171</v>
      </c>
    </row>
    <row r="200" spans="1:1" ht="90" x14ac:dyDescent="0.2">
      <c r="A200" s="24" t="s">
        <v>172</v>
      </c>
    </row>
    <row r="201" spans="1:1" ht="54" x14ac:dyDescent="0.2">
      <c r="A201" s="24" t="s">
        <v>173</v>
      </c>
    </row>
    <row r="202" spans="1:1" ht="36" x14ac:dyDescent="0.2">
      <c r="A202" s="24" t="s">
        <v>174</v>
      </c>
    </row>
    <row r="203" spans="1:1" ht="72" x14ac:dyDescent="0.2">
      <c r="A203" s="24" t="s">
        <v>175</v>
      </c>
    </row>
    <row r="204" spans="1:1" ht="54" x14ac:dyDescent="0.2">
      <c r="A204" s="24" t="s">
        <v>176</v>
      </c>
    </row>
    <row r="205" spans="1:1" ht="36" x14ac:dyDescent="0.2">
      <c r="A205" s="24" t="s">
        <v>177</v>
      </c>
    </row>
    <row r="206" spans="1:1" ht="36" x14ac:dyDescent="0.2">
      <c r="A206" s="24" t="s">
        <v>178</v>
      </c>
    </row>
    <row r="207" spans="1:1" ht="18" x14ac:dyDescent="0.2">
      <c r="A207" s="24" t="s">
        <v>179</v>
      </c>
    </row>
    <row r="208" spans="1:1" ht="18" x14ac:dyDescent="0.2">
      <c r="A208" s="24" t="s">
        <v>180</v>
      </c>
    </row>
    <row r="209" spans="1:1" ht="36" x14ac:dyDescent="0.2">
      <c r="A209" s="24" t="s">
        <v>181</v>
      </c>
    </row>
    <row r="210" spans="1:1" ht="18" x14ac:dyDescent="0.2">
      <c r="A210" s="24" t="s">
        <v>182</v>
      </c>
    </row>
    <row r="211" spans="1:1" ht="18" x14ac:dyDescent="0.2">
      <c r="A211" s="24" t="s">
        <v>183</v>
      </c>
    </row>
    <row r="212" spans="1:1" ht="18" x14ac:dyDescent="0.2">
      <c r="A212" s="24" t="s">
        <v>184</v>
      </c>
    </row>
    <row r="213" spans="1:1" ht="18" x14ac:dyDescent="0.2">
      <c r="A213" s="24" t="s">
        <v>185</v>
      </c>
    </row>
    <row r="214" spans="1:1" ht="18" x14ac:dyDescent="0.2">
      <c r="A214" s="24" t="s">
        <v>186</v>
      </c>
    </row>
    <row r="215" spans="1:1" ht="36" x14ac:dyDescent="0.2">
      <c r="A215" s="24" t="s">
        <v>187</v>
      </c>
    </row>
    <row r="216" spans="1:1" ht="54" x14ac:dyDescent="0.2">
      <c r="A216" s="24" t="s">
        <v>188</v>
      </c>
    </row>
    <row r="217" spans="1:1" ht="54" x14ac:dyDescent="0.2">
      <c r="A217" s="24" t="s">
        <v>189</v>
      </c>
    </row>
    <row r="218" spans="1:1" ht="90" x14ac:dyDescent="0.2">
      <c r="A218" s="24" t="s">
        <v>190</v>
      </c>
    </row>
    <row r="219" spans="1:1" ht="36" x14ac:dyDescent="0.2">
      <c r="A219" s="24" t="s">
        <v>191</v>
      </c>
    </row>
    <row r="220" spans="1:1" ht="54" x14ac:dyDescent="0.2">
      <c r="A220" s="24" t="s">
        <v>192</v>
      </c>
    </row>
    <row r="221" spans="1:1" ht="18" x14ac:dyDescent="0.25">
      <c r="A221" s="18"/>
    </row>
    <row r="222" spans="1:1" ht="18" x14ac:dyDescent="0.25">
      <c r="A222" s="18"/>
    </row>
  </sheetData>
  <sheetProtection sheet="1" objects="1" scenarios="1"/>
  <mergeCells count="35">
    <mergeCell ref="C20:F20"/>
    <mergeCell ref="C21:F21"/>
    <mergeCell ref="B2:F2"/>
    <mergeCell ref="A72:I72"/>
    <mergeCell ref="C65:D65"/>
    <mergeCell ref="B5:G7"/>
    <mergeCell ref="B8:G8"/>
    <mergeCell ref="B9:B10"/>
    <mergeCell ref="C9:G9"/>
    <mergeCell ref="C18:F18"/>
    <mergeCell ref="C19:F19"/>
    <mergeCell ref="C66:D66"/>
    <mergeCell ref="C64:D64"/>
    <mergeCell ref="C67:D67"/>
    <mergeCell ref="C68:D68"/>
    <mergeCell ref="G56:J56"/>
    <mergeCell ref="G58:J58"/>
    <mergeCell ref="A146:E146"/>
    <mergeCell ref="A91:E91"/>
    <mergeCell ref="G57:J57"/>
    <mergeCell ref="A81:A83"/>
    <mergeCell ref="B82:C82"/>
    <mergeCell ref="A80:C80"/>
    <mergeCell ref="B81:C81"/>
    <mergeCell ref="A108:B108"/>
    <mergeCell ref="A109:A116"/>
    <mergeCell ref="A117:A130"/>
    <mergeCell ref="A131:A132"/>
    <mergeCell ref="C137:D137"/>
    <mergeCell ref="A136:E136"/>
    <mergeCell ref="F51:J51"/>
    <mergeCell ref="G52:J52"/>
    <mergeCell ref="G53:J53"/>
    <mergeCell ref="G54:J54"/>
    <mergeCell ref="G55:J55"/>
  </mergeCells>
  <pageMargins left="0.7" right="0.7" top="0.75" bottom="0.75" header="0.3" footer="0.3"/>
  <pageSetup paperSize="12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D65"/>
  <sheetViews>
    <sheetView tabSelected="1" view="pageBreakPreview" topLeftCell="U1" zoomScale="80" zoomScaleNormal="80" zoomScaleSheetLayoutView="80" zoomScalePageLayoutView="80" workbookViewId="0">
      <selection activeCell="AF51" sqref="AF51"/>
    </sheetView>
  </sheetViews>
  <sheetFormatPr baseColWidth="10" defaultColWidth="11.42578125" defaultRowHeight="12.75" x14ac:dyDescent="0.2"/>
  <cols>
    <col min="1" max="1" width="24" style="85" customWidth="1"/>
    <col min="2" max="2" width="22.140625" style="85" customWidth="1"/>
    <col min="3" max="3" width="18.140625" style="85" customWidth="1"/>
    <col min="4" max="4" width="20.28515625" style="85" customWidth="1"/>
    <col min="5" max="5" width="31.140625" style="85" customWidth="1"/>
    <col min="6" max="6" width="13.140625" style="85" customWidth="1"/>
    <col min="7" max="7" width="12.7109375" style="85" customWidth="1"/>
    <col min="8" max="8" width="28.42578125" style="85" customWidth="1"/>
    <col min="9" max="9" width="16.140625" style="85" customWidth="1"/>
    <col min="10" max="10" width="15.28515625" style="85" customWidth="1"/>
    <col min="11" max="12" width="15.140625" style="85" customWidth="1"/>
    <col min="13" max="13" width="14" style="85" customWidth="1"/>
    <col min="14" max="14" width="14.42578125" style="85" customWidth="1"/>
    <col min="15" max="15" width="20.42578125" style="85" customWidth="1"/>
    <col min="16" max="16" width="32.85546875" style="85" customWidth="1"/>
    <col min="17" max="17" width="13.85546875" style="85" customWidth="1"/>
    <col min="18" max="18" width="12.42578125" style="85" customWidth="1"/>
    <col min="19" max="19" width="15.42578125" style="85" customWidth="1"/>
    <col min="20" max="20" width="17.85546875" style="85" customWidth="1"/>
    <col min="21" max="21" width="16.140625" style="85" customWidth="1"/>
    <col min="22" max="22" width="18.28515625" style="85" customWidth="1"/>
    <col min="23" max="23" width="14.85546875" style="85" customWidth="1"/>
    <col min="24" max="24" width="16.42578125" style="85" hidden="1" customWidth="1"/>
    <col min="25" max="25" width="13.140625" style="85" hidden="1" customWidth="1"/>
    <col min="26" max="26" width="12.7109375" style="85" hidden="1" customWidth="1"/>
    <col min="27" max="27" width="15.28515625" style="85" customWidth="1"/>
    <col min="28" max="30" width="15.140625" style="85" customWidth="1"/>
    <col min="31" max="31" width="20.42578125" style="85" customWidth="1"/>
    <col min="32" max="33" width="16.42578125" style="85" customWidth="1"/>
    <col min="34" max="34" width="18.140625" style="85" customWidth="1"/>
    <col min="35" max="35" width="19.7109375" style="85" customWidth="1"/>
    <col min="36" max="36" width="24.28515625" style="85" customWidth="1"/>
    <col min="37" max="37" width="16.28515625" style="85" customWidth="1"/>
    <col min="38" max="38" width="16.42578125" style="85" customWidth="1"/>
    <col min="39" max="39" width="12.42578125" style="85" customWidth="1"/>
    <col min="40" max="42" width="11.42578125" style="85"/>
    <col min="43" max="43" width="20.85546875" style="85" bestFit="1" customWidth="1"/>
    <col min="44" max="44" width="15.28515625" style="85" bestFit="1" customWidth="1"/>
    <col min="45" max="45" width="11.42578125" style="85"/>
    <col min="46" max="46" width="11" style="85" bestFit="1" customWidth="1"/>
    <col min="47" max="49" width="11.42578125" style="85"/>
    <col min="50" max="50" width="20.85546875" style="85" bestFit="1" customWidth="1"/>
    <col min="51" max="51" width="15.28515625" style="85" bestFit="1" customWidth="1"/>
    <col min="52" max="16384" width="11.42578125" style="85"/>
  </cols>
  <sheetData>
    <row r="1" spans="1:82" ht="8.25" customHeight="1" x14ac:dyDescent="0.2"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</row>
    <row r="2" spans="1:82" ht="8.25" customHeight="1" x14ac:dyDescent="0.2"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</row>
    <row r="3" spans="1:82" ht="8.25" customHeight="1" thickBot="1" x14ac:dyDescent="0.25"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</row>
    <row r="4" spans="1:82" ht="93.75" customHeight="1" thickBot="1" x14ac:dyDescent="0.25">
      <c r="A4" s="285"/>
      <c r="B4" s="286"/>
      <c r="C4" s="318" t="s">
        <v>193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86" t="s">
        <v>194</v>
      </c>
      <c r="AJ4" s="87"/>
    </row>
    <row r="5" spans="1:82" ht="12.75" customHeight="1" thickBot="1" x14ac:dyDescent="0.25">
      <c r="A5" s="261" t="s">
        <v>195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2"/>
      <c r="AJ5" s="262"/>
    </row>
    <row r="6" spans="1:82" s="90" customFormat="1" ht="47.25" customHeight="1" thickBot="1" x14ac:dyDescent="0.25">
      <c r="A6" s="257" t="s">
        <v>196</v>
      </c>
      <c r="B6" s="258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5"/>
      <c r="AI6" s="88" t="s">
        <v>197</v>
      </c>
      <c r="AJ6" s="89"/>
    </row>
    <row r="7" spans="1:82" s="90" customFormat="1" ht="66.75" customHeight="1" thickBot="1" x14ac:dyDescent="0.25">
      <c r="A7" s="257" t="s">
        <v>198</v>
      </c>
      <c r="B7" s="258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88" t="s">
        <v>199</v>
      </c>
      <c r="AJ7" s="89"/>
    </row>
    <row r="8" spans="1:82" s="91" customFormat="1" ht="15" customHeight="1" thickBot="1" x14ac:dyDescent="0.2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8"/>
      <c r="AG8" s="268"/>
      <c r="AH8" s="268"/>
      <c r="AI8" s="269"/>
      <c r="AJ8" s="269"/>
    </row>
    <row r="9" spans="1:82" ht="56.25" customHeight="1" thickBot="1" x14ac:dyDescent="0.25">
      <c r="A9" s="276" t="s">
        <v>200</v>
      </c>
      <c r="B9" s="277"/>
      <c r="C9" s="277"/>
      <c r="D9" s="277"/>
      <c r="E9" s="277"/>
      <c r="F9" s="277"/>
      <c r="G9" s="277"/>
      <c r="H9" s="277"/>
      <c r="I9" s="277"/>
      <c r="J9" s="278" t="s">
        <v>201</v>
      </c>
      <c r="K9" s="279"/>
      <c r="L9" s="279"/>
      <c r="M9" s="279"/>
      <c r="N9" s="279"/>
      <c r="O9" s="279"/>
      <c r="P9" s="280" t="s">
        <v>202</v>
      </c>
      <c r="Q9" s="280"/>
      <c r="R9" s="280"/>
      <c r="S9" s="280"/>
      <c r="T9" s="280"/>
      <c r="U9" s="280"/>
      <c r="V9" s="280"/>
      <c r="W9" s="280"/>
      <c r="X9" s="280"/>
      <c r="Y9" s="280"/>
      <c r="Z9" s="281"/>
      <c r="AA9" s="278" t="s">
        <v>201</v>
      </c>
      <c r="AB9" s="279"/>
      <c r="AC9" s="279"/>
      <c r="AD9" s="279"/>
      <c r="AE9" s="279"/>
      <c r="AF9" s="263" t="s">
        <v>203</v>
      </c>
      <c r="AG9" s="264"/>
      <c r="AH9" s="264"/>
      <c r="AI9" s="264"/>
      <c r="AJ9" s="265"/>
    </row>
    <row r="10" spans="1:82" s="92" customFormat="1" ht="36" customHeight="1" x14ac:dyDescent="0.2">
      <c r="A10" s="217" t="s">
        <v>204</v>
      </c>
      <c r="B10" s="220" t="s">
        <v>205</v>
      </c>
      <c r="C10" s="220" t="s">
        <v>206</v>
      </c>
      <c r="D10" s="220" t="s">
        <v>207</v>
      </c>
      <c r="E10" s="220" t="s">
        <v>208</v>
      </c>
      <c r="F10" s="220" t="s">
        <v>209</v>
      </c>
      <c r="G10" s="220"/>
      <c r="H10" s="220" t="s">
        <v>210</v>
      </c>
      <c r="I10" s="220" t="s">
        <v>211</v>
      </c>
      <c r="J10" s="244" t="s">
        <v>2</v>
      </c>
      <c r="K10" s="241"/>
      <c r="L10" s="240" t="s">
        <v>3</v>
      </c>
      <c r="M10" s="244"/>
      <c r="N10" s="241"/>
      <c r="O10" s="108" t="s">
        <v>212</v>
      </c>
      <c r="P10" s="266" t="s">
        <v>213</v>
      </c>
      <c r="Q10" s="326" t="s">
        <v>214</v>
      </c>
      <c r="R10" s="254" t="s">
        <v>215</v>
      </c>
      <c r="S10" s="282" t="s">
        <v>216</v>
      </c>
      <c r="T10" s="283"/>
      <c r="U10" s="283"/>
      <c r="V10" s="283"/>
      <c r="W10" s="283"/>
      <c r="X10" s="283"/>
      <c r="Y10" s="283"/>
      <c r="Z10" s="284"/>
      <c r="AA10" s="240" t="s">
        <v>2</v>
      </c>
      <c r="AB10" s="241"/>
      <c r="AC10" s="240" t="s">
        <v>3</v>
      </c>
      <c r="AD10" s="244"/>
      <c r="AE10" s="109" t="s">
        <v>212</v>
      </c>
      <c r="AF10" s="204" t="s">
        <v>217</v>
      </c>
      <c r="AG10" s="201" t="s">
        <v>218</v>
      </c>
      <c r="AH10" s="201" t="s">
        <v>219</v>
      </c>
      <c r="AI10" s="273" t="s">
        <v>220</v>
      </c>
      <c r="AJ10" s="270" t="s">
        <v>221</v>
      </c>
    </row>
    <row r="11" spans="1:82" s="95" customFormat="1" ht="21.75" customHeight="1" thickBot="1" x14ac:dyDescent="0.35">
      <c r="A11" s="218"/>
      <c r="B11" s="221"/>
      <c r="C11" s="221"/>
      <c r="D11" s="221"/>
      <c r="E11" s="221"/>
      <c r="F11" s="221" t="s">
        <v>222</v>
      </c>
      <c r="G11" s="221" t="s">
        <v>223</v>
      </c>
      <c r="H11" s="221"/>
      <c r="I11" s="221"/>
      <c r="J11" s="245"/>
      <c r="K11" s="243"/>
      <c r="L11" s="242"/>
      <c r="M11" s="245"/>
      <c r="N11" s="243"/>
      <c r="O11" s="93" t="s">
        <v>10</v>
      </c>
      <c r="P11" s="226"/>
      <c r="Q11" s="327"/>
      <c r="R11" s="255"/>
      <c r="S11" s="207" t="s">
        <v>224</v>
      </c>
      <c r="T11" s="194" t="s">
        <v>225</v>
      </c>
      <c r="U11" s="194" t="s">
        <v>226</v>
      </c>
      <c r="V11" s="194" t="s">
        <v>227</v>
      </c>
      <c r="W11" s="194" t="s">
        <v>228</v>
      </c>
      <c r="X11" s="225" t="s">
        <v>229</v>
      </c>
      <c r="Y11" s="194" t="s">
        <v>230</v>
      </c>
      <c r="Z11" s="196" t="s">
        <v>231</v>
      </c>
      <c r="AA11" s="242"/>
      <c r="AB11" s="243"/>
      <c r="AC11" s="242"/>
      <c r="AD11" s="245"/>
      <c r="AE11" s="94" t="s">
        <v>10</v>
      </c>
      <c r="AF11" s="205"/>
      <c r="AG11" s="202"/>
      <c r="AH11" s="202"/>
      <c r="AI11" s="274"/>
      <c r="AJ11" s="271"/>
    </row>
    <row r="12" spans="1:82" s="95" customFormat="1" ht="27.75" customHeight="1" x14ac:dyDescent="0.3">
      <c r="A12" s="218"/>
      <c r="B12" s="221"/>
      <c r="C12" s="221"/>
      <c r="D12" s="221"/>
      <c r="E12" s="221"/>
      <c r="F12" s="221"/>
      <c r="G12" s="221"/>
      <c r="H12" s="221"/>
      <c r="I12" s="221"/>
      <c r="J12" s="304" t="s">
        <v>232</v>
      </c>
      <c r="K12" s="176" t="s">
        <v>121</v>
      </c>
      <c r="L12" s="176" t="s">
        <v>232</v>
      </c>
      <c r="M12" s="176" t="s">
        <v>121</v>
      </c>
      <c r="N12" s="176" t="s">
        <v>233</v>
      </c>
      <c r="O12" s="96" t="s">
        <v>234</v>
      </c>
      <c r="P12" s="226"/>
      <c r="Q12" s="327"/>
      <c r="R12" s="255"/>
      <c r="S12" s="207"/>
      <c r="T12" s="194"/>
      <c r="U12" s="194"/>
      <c r="V12" s="194"/>
      <c r="W12" s="194"/>
      <c r="X12" s="226"/>
      <c r="Y12" s="194"/>
      <c r="Z12" s="196"/>
      <c r="AA12" s="176" t="s">
        <v>232</v>
      </c>
      <c r="AB12" s="176" t="s">
        <v>121</v>
      </c>
      <c r="AC12" s="178" t="s">
        <v>232</v>
      </c>
      <c r="AD12" s="176" t="s">
        <v>121</v>
      </c>
      <c r="AE12" s="97" t="s">
        <v>234</v>
      </c>
      <c r="AF12" s="205"/>
      <c r="AG12" s="202"/>
      <c r="AH12" s="202"/>
      <c r="AI12" s="274"/>
      <c r="AJ12" s="271"/>
    </row>
    <row r="13" spans="1:82" s="92" customFormat="1" ht="36.75" customHeight="1" x14ac:dyDescent="0.2">
      <c r="A13" s="218"/>
      <c r="B13" s="221"/>
      <c r="C13" s="221"/>
      <c r="D13" s="221"/>
      <c r="E13" s="221"/>
      <c r="F13" s="221"/>
      <c r="G13" s="221"/>
      <c r="H13" s="221"/>
      <c r="I13" s="221"/>
      <c r="J13" s="304"/>
      <c r="K13" s="176"/>
      <c r="L13" s="176"/>
      <c r="M13" s="176"/>
      <c r="N13" s="176"/>
      <c r="O13" s="98" t="s">
        <v>12</v>
      </c>
      <c r="P13" s="226"/>
      <c r="Q13" s="327"/>
      <c r="R13" s="255"/>
      <c r="S13" s="207"/>
      <c r="T13" s="194"/>
      <c r="U13" s="194"/>
      <c r="V13" s="194"/>
      <c r="W13" s="194"/>
      <c r="X13" s="226"/>
      <c r="Y13" s="194"/>
      <c r="Z13" s="196"/>
      <c r="AA13" s="176"/>
      <c r="AB13" s="176"/>
      <c r="AC13" s="176"/>
      <c r="AD13" s="176"/>
      <c r="AE13" s="99" t="s">
        <v>12</v>
      </c>
      <c r="AF13" s="205"/>
      <c r="AG13" s="202"/>
      <c r="AH13" s="202"/>
      <c r="AI13" s="274"/>
      <c r="AJ13" s="271"/>
    </row>
    <row r="14" spans="1:82" s="92" customFormat="1" ht="30" customHeight="1" thickBot="1" x14ac:dyDescent="0.25">
      <c r="A14" s="219"/>
      <c r="B14" s="222"/>
      <c r="C14" s="222"/>
      <c r="D14" s="222"/>
      <c r="E14" s="222"/>
      <c r="F14" s="222"/>
      <c r="G14" s="222"/>
      <c r="H14" s="222"/>
      <c r="I14" s="222"/>
      <c r="J14" s="305"/>
      <c r="K14" s="177"/>
      <c r="L14" s="177"/>
      <c r="M14" s="177"/>
      <c r="N14" s="177"/>
      <c r="O14" s="110" t="s">
        <v>14</v>
      </c>
      <c r="P14" s="227"/>
      <c r="Q14" s="328"/>
      <c r="R14" s="256"/>
      <c r="S14" s="208"/>
      <c r="T14" s="195"/>
      <c r="U14" s="195"/>
      <c r="V14" s="195"/>
      <c r="W14" s="195"/>
      <c r="X14" s="227"/>
      <c r="Y14" s="195"/>
      <c r="Z14" s="197"/>
      <c r="AA14" s="177"/>
      <c r="AB14" s="177"/>
      <c r="AC14" s="177"/>
      <c r="AD14" s="177"/>
      <c r="AE14" s="111" t="s">
        <v>14</v>
      </c>
      <c r="AF14" s="206"/>
      <c r="AG14" s="203"/>
      <c r="AH14" s="203"/>
      <c r="AI14" s="275"/>
      <c r="AJ14" s="272"/>
    </row>
    <row r="15" spans="1:82" s="100" customFormat="1" ht="42.75" customHeight="1" x14ac:dyDescent="0.2">
      <c r="A15" s="288"/>
      <c r="B15" s="198"/>
      <c r="C15" s="237"/>
      <c r="D15" s="291"/>
      <c r="E15" s="81"/>
      <c r="F15" s="107"/>
      <c r="G15" s="81"/>
      <c r="H15" s="81"/>
      <c r="I15" s="303"/>
      <c r="J15" s="306"/>
      <c r="K15" s="313" t="e">
        <f>VLOOKUP(J15,Hoja1!$E$1:$F$6,2)</f>
        <v>#N/A</v>
      </c>
      <c r="L15" s="310"/>
      <c r="M15" s="186" t="e">
        <f>VLOOKUP(L15,Hoja1!$E$1:$G$6,3)</f>
        <v>#N/A</v>
      </c>
      <c r="N15" s="198"/>
      <c r="O15" s="252" t="str">
        <f>IF(J15&lt;&gt;"",(INDEX(Hoja1!$B$34:$G$39,MATCH(J15,Hoja1!$B$34:$B$39,0),MATCH(L15,Hoja1!$B$34:$G$34,0))),"")</f>
        <v/>
      </c>
      <c r="P15" s="238"/>
      <c r="Q15" s="238"/>
      <c r="R15" s="238"/>
      <c r="S15" s="211"/>
      <c r="T15" s="209"/>
      <c r="U15" s="209"/>
      <c r="V15" s="211"/>
      <c r="W15" s="211"/>
      <c r="X15" s="228">
        <f>+IF(ISBLANK(P15),0,100/COUNTA($P$15:$P$20))</f>
        <v>0</v>
      </c>
      <c r="Y15" s="215">
        <f>IF(X15=0,0,LOOKUP($S$11,Preguntas!$B$5:$C$9) * LOOKUP(S15,Preguntas!$F$4:$G$5) +  LOOKUP($T$11,Preguntas!$B$5:$C$9) * LOOKUP(T15,Preguntas!$F$4:$G$5) + LOOKUP($U$11,Preguntas!$B$5:$C$9) * LOOKUP(U15,Preguntas!$F$4:$G$5) + LOOKUP($V$11,Preguntas!$B$5:$C$9) * LOOKUP(V15,Preguntas!$F$4:$G$5) + LOOKUP($W$11,Preguntas!$B$5:$C$9) * LOOKUP(W15,Preguntas!$F$4:$G$5))</f>
        <v>0</v>
      </c>
      <c r="Z15" s="192">
        <f>((X15*Y15)/100)+((X17*Y17)/100)+((X19*Y19)/100)</f>
        <v>0</v>
      </c>
      <c r="AA15" s="179">
        <f>IF(Z15&lt;=50,J15,IF(Z15&lt;=75,J15-1,J15-1))</f>
        <v>0</v>
      </c>
      <c r="AB15" s="181" t="e">
        <f>VLOOKUP(AA15,Hoja1!$E$1:$F$6,2)</f>
        <v>#N/A</v>
      </c>
      <c r="AC15" s="184">
        <f>IF(Z15&lt;=50,L15,IF(Z15&lt;=75,L15-0,L15-1))</f>
        <v>0</v>
      </c>
      <c r="AD15" s="186" t="e">
        <f>VLOOKUP(AC15,Hoja1!$E$1:$G$6,3)</f>
        <v>#N/A</v>
      </c>
      <c r="AE15" s="188" t="e">
        <f>IF(AA15&lt;&gt;"",(INDEX(Hoja1!$B$34:$G$39,MATCH(AA15,Hoja1!$B$34:$B$39,0),MATCH(AC15,Hoja1!$B$34:$G$34,0))),"")</f>
        <v>#N/A</v>
      </c>
      <c r="AF15" s="190"/>
      <c r="AG15" s="238"/>
      <c r="AH15" s="223"/>
      <c r="AI15" s="319"/>
      <c r="AJ15" s="213"/>
    </row>
    <row r="16" spans="1:82" s="100" customFormat="1" ht="27.75" customHeight="1" x14ac:dyDescent="0.2">
      <c r="A16" s="289"/>
      <c r="B16" s="199"/>
      <c r="C16" s="238"/>
      <c r="D16" s="292"/>
      <c r="E16" s="81"/>
      <c r="F16" s="73"/>
      <c r="G16" s="81"/>
      <c r="H16" s="81"/>
      <c r="I16" s="301"/>
      <c r="J16" s="306"/>
      <c r="K16" s="314"/>
      <c r="L16" s="310"/>
      <c r="M16" s="186"/>
      <c r="N16" s="199"/>
      <c r="O16" s="252"/>
      <c r="P16" s="198"/>
      <c r="Q16" s="198"/>
      <c r="R16" s="198"/>
      <c r="S16" s="212"/>
      <c r="T16" s="210"/>
      <c r="U16" s="210"/>
      <c r="V16" s="212"/>
      <c r="W16" s="212"/>
      <c r="X16" s="229"/>
      <c r="Y16" s="216"/>
      <c r="Z16" s="192"/>
      <c r="AA16" s="179"/>
      <c r="AB16" s="182"/>
      <c r="AC16" s="184"/>
      <c r="AD16" s="186"/>
      <c r="AE16" s="188"/>
      <c r="AF16" s="190"/>
      <c r="AG16" s="238"/>
      <c r="AH16" s="223"/>
      <c r="AI16" s="319"/>
      <c r="AJ16" s="213"/>
    </row>
    <row r="17" spans="1:36" s="100" customFormat="1" ht="36" customHeight="1" x14ac:dyDescent="0.2">
      <c r="A17" s="289"/>
      <c r="B17" s="199"/>
      <c r="C17" s="238"/>
      <c r="D17" s="292"/>
      <c r="E17" s="81"/>
      <c r="F17" s="73"/>
      <c r="G17" s="81"/>
      <c r="H17" s="81"/>
      <c r="I17" s="301"/>
      <c r="J17" s="306"/>
      <c r="K17" s="314"/>
      <c r="L17" s="310"/>
      <c r="M17" s="186"/>
      <c r="N17" s="199"/>
      <c r="O17" s="252"/>
      <c r="P17" s="232"/>
      <c r="Q17" s="232"/>
      <c r="R17" s="232"/>
      <c r="S17" s="233"/>
      <c r="T17" s="209"/>
      <c r="U17" s="209"/>
      <c r="V17" s="233"/>
      <c r="W17" s="233"/>
      <c r="X17" s="228">
        <f>+IF(ISBLANK(P17),0,100/COUNTA($P$15:$P$20))</f>
        <v>0</v>
      </c>
      <c r="Y17" s="215">
        <f>IF(X17=0,0,LOOKUP($S$11,Preguntas!$B$5:$C$9) * LOOKUP(S17,Preguntas!$F$4:$G$5) +  LOOKUP($T$11,Preguntas!$B$5:$C$9) * LOOKUP(T17,Preguntas!$F$4:$G$5) + LOOKUP($U$11,Preguntas!$B$5:$C$9) * LOOKUP(U17,Preguntas!$F$4:$G$5) + LOOKUP($V$11,Preguntas!$B$5:$C$9) * LOOKUP(V17,Preguntas!$F$4:$G$5) + LOOKUP($W$11,Preguntas!$B$5:$C$9) * LOOKUP(W17,Preguntas!$F$4:$G$5))</f>
        <v>0</v>
      </c>
      <c r="Z17" s="192"/>
      <c r="AA17" s="179"/>
      <c r="AB17" s="182"/>
      <c r="AC17" s="184"/>
      <c r="AD17" s="186"/>
      <c r="AE17" s="188"/>
      <c r="AF17" s="190"/>
      <c r="AG17" s="64"/>
      <c r="AH17" s="223"/>
      <c r="AI17" s="74"/>
      <c r="AJ17" s="105"/>
    </row>
    <row r="18" spans="1:36" s="100" customFormat="1" ht="42" customHeight="1" x14ac:dyDescent="0.2">
      <c r="A18" s="289"/>
      <c r="B18" s="199"/>
      <c r="C18" s="238"/>
      <c r="D18" s="292"/>
      <c r="E18" s="81"/>
      <c r="F18" s="73"/>
      <c r="G18" s="81"/>
      <c r="H18" s="81"/>
      <c r="I18" s="301"/>
      <c r="J18" s="306"/>
      <c r="K18" s="314"/>
      <c r="L18" s="310"/>
      <c r="M18" s="186"/>
      <c r="N18" s="199"/>
      <c r="O18" s="252"/>
      <c r="P18" s="198"/>
      <c r="Q18" s="198"/>
      <c r="R18" s="198"/>
      <c r="S18" s="212"/>
      <c r="T18" s="210"/>
      <c r="U18" s="210"/>
      <c r="V18" s="212"/>
      <c r="W18" s="212"/>
      <c r="X18" s="229"/>
      <c r="Y18" s="216"/>
      <c r="Z18" s="192"/>
      <c r="AA18" s="179"/>
      <c r="AB18" s="182"/>
      <c r="AC18" s="184"/>
      <c r="AD18" s="186"/>
      <c r="AE18" s="188"/>
      <c r="AF18" s="190"/>
      <c r="AG18" s="64"/>
      <c r="AH18" s="223"/>
      <c r="AI18" s="74"/>
      <c r="AJ18" s="105"/>
    </row>
    <row r="19" spans="1:36" s="100" customFormat="1" ht="28.5" customHeight="1" x14ac:dyDescent="0.2">
      <c r="A19" s="289"/>
      <c r="B19" s="199"/>
      <c r="C19" s="238"/>
      <c r="D19" s="292"/>
      <c r="E19" s="64"/>
      <c r="F19" s="73"/>
      <c r="G19" s="81"/>
      <c r="H19" s="64"/>
      <c r="I19" s="301"/>
      <c r="J19" s="306"/>
      <c r="K19" s="314"/>
      <c r="L19" s="310"/>
      <c r="M19" s="186"/>
      <c r="N19" s="199"/>
      <c r="O19" s="252"/>
      <c r="P19" s="232"/>
      <c r="Q19" s="232"/>
      <c r="R19" s="232"/>
      <c r="S19" s="233"/>
      <c r="T19" s="209"/>
      <c r="U19" s="209"/>
      <c r="V19" s="233"/>
      <c r="W19" s="233"/>
      <c r="X19" s="228">
        <f>+IF(ISBLANK(P19),0,100/COUNTA($P$15:$P$20))</f>
        <v>0</v>
      </c>
      <c r="Y19" s="215">
        <f>IF(X19=0,0,LOOKUP($S$11,Preguntas!$B$5:$C$9) * LOOKUP(S19,Preguntas!$F$4:$G$5) +  LOOKUP($T$11,Preguntas!$B$5:$C$9) * LOOKUP(T19,Preguntas!$F$4:$G$5) + LOOKUP($U$11,Preguntas!$B$5:$C$9) * LOOKUP(U19,Preguntas!$F$4:$G$5) + LOOKUP($V$11,Preguntas!$B$5:$C$9) * LOOKUP(V19,Preguntas!$F$4:$G$5) + LOOKUP($W$11,Preguntas!$B$5:$C$9) * LOOKUP(W19,Preguntas!$F$4:$G$5))</f>
        <v>0</v>
      </c>
      <c r="Z19" s="192"/>
      <c r="AA19" s="179"/>
      <c r="AB19" s="182"/>
      <c r="AC19" s="184"/>
      <c r="AD19" s="186"/>
      <c r="AE19" s="188"/>
      <c r="AF19" s="190"/>
      <c r="AG19" s="238"/>
      <c r="AH19" s="223"/>
      <c r="AI19" s="319"/>
      <c r="AJ19" s="213"/>
    </row>
    <row r="20" spans="1:36" s="100" customFormat="1" ht="28.5" customHeight="1" thickBot="1" x14ac:dyDescent="0.25">
      <c r="A20" s="290"/>
      <c r="B20" s="200"/>
      <c r="C20" s="239"/>
      <c r="D20" s="293"/>
      <c r="E20" s="84"/>
      <c r="F20" s="106"/>
      <c r="G20" s="84"/>
      <c r="H20" s="84"/>
      <c r="I20" s="302"/>
      <c r="J20" s="307"/>
      <c r="K20" s="315"/>
      <c r="L20" s="311"/>
      <c r="M20" s="187"/>
      <c r="N20" s="200"/>
      <c r="O20" s="253"/>
      <c r="P20" s="239"/>
      <c r="Q20" s="239"/>
      <c r="R20" s="239"/>
      <c r="S20" s="251"/>
      <c r="T20" s="246"/>
      <c r="U20" s="246"/>
      <c r="V20" s="251"/>
      <c r="W20" s="251"/>
      <c r="X20" s="230"/>
      <c r="Y20" s="216"/>
      <c r="Z20" s="193"/>
      <c r="AA20" s="180"/>
      <c r="AB20" s="183"/>
      <c r="AC20" s="185"/>
      <c r="AD20" s="187"/>
      <c r="AE20" s="189"/>
      <c r="AF20" s="191"/>
      <c r="AG20" s="239"/>
      <c r="AH20" s="224"/>
      <c r="AI20" s="320"/>
      <c r="AJ20" s="214"/>
    </row>
    <row r="21" spans="1:36" s="100" customFormat="1" ht="24.75" customHeight="1" x14ac:dyDescent="0.2">
      <c r="A21" s="294" t="s">
        <v>195</v>
      </c>
      <c r="B21" s="295"/>
      <c r="C21" s="295"/>
      <c r="D21" s="296"/>
      <c r="E21" s="119"/>
      <c r="F21" s="76"/>
      <c r="G21" s="119"/>
      <c r="H21" s="119"/>
      <c r="I21" s="300"/>
      <c r="J21" s="308"/>
      <c r="K21" s="313" t="e">
        <f>VLOOKUP(J21,Hoja1!$E$1:$F$6,2)</f>
        <v>#N/A</v>
      </c>
      <c r="L21" s="316"/>
      <c r="M21" s="186" t="e">
        <f>VLOOKUP(L21,Hoja1!$E$1:$G$6,3)</f>
        <v>#N/A</v>
      </c>
      <c r="N21" s="295"/>
      <c r="O21" s="317" t="str">
        <f>IF(J21&lt;&gt;"",(INDEX(Hoja1!$B$34:$G$39,MATCH(J21,Hoja1!$B$34:$B$39,0),MATCH(L21,Hoja1!$B$34:$G$34,0))),"")</f>
        <v/>
      </c>
      <c r="P21" s="237"/>
      <c r="Q21" s="237"/>
      <c r="R21" s="237"/>
      <c r="S21" s="250"/>
      <c r="T21" s="249"/>
      <c r="U21" s="249"/>
      <c r="V21" s="250"/>
      <c r="W21" s="250"/>
      <c r="X21" s="231">
        <f>+IF(ISBLANK(P21),0,100/COUNTA($P$21:$P$26))</f>
        <v>0</v>
      </c>
      <c r="Y21" s="215">
        <f>IF(X21=0,0,LOOKUP($S$11,Preguntas!$B$5:$C$9) * LOOKUP(S21,Preguntas!$F$4:$G$5) +  LOOKUP($T$11,Preguntas!$B$5:$C$9) * LOOKUP(T21,Preguntas!$F$4:$G$5) + LOOKUP($U$11,Preguntas!$B$5:$C$9) * LOOKUP(U21,Preguntas!$F$4:$G$5) + LOOKUP($V$11,Preguntas!$B$5:$C$9) * LOOKUP(V21,Preguntas!$F$4:$G$5) + LOOKUP($W$11,Preguntas!$B$5:$C$9) * LOOKUP(W21,Preguntas!$F$4:$G$5))</f>
        <v>0</v>
      </c>
      <c r="Z21" s="323">
        <f t="shared" ref="Z21" si="0">((X21*Y21)/100)+((X23*Y23)/100)+((X25*Y25)/100)</f>
        <v>0</v>
      </c>
      <c r="AA21" s="247">
        <f>IF(Z21&lt;=50,J21,IF(Z21&lt;=75,J21-1,J21-1))</f>
        <v>0</v>
      </c>
      <c r="AB21" s="181" t="e">
        <f>VLOOKUP(AA15,Hoja1!$E$1:$F$6,2)</f>
        <v>#N/A</v>
      </c>
      <c r="AC21" s="248">
        <f>IF(Z21&lt;=50,L21,IF(Z21&lt;=75,L21-0,L21-1))</f>
        <v>0</v>
      </c>
      <c r="AD21" s="186" t="e">
        <f>VLOOKUP(AC21,Hoja1!$E$1:$G$6,3)</f>
        <v>#N/A</v>
      </c>
      <c r="AE21" s="188" t="e">
        <f>IF(AA21&lt;&gt;"",(INDEX(Hoja1!$B$34:$G$39,MATCH(AA21,Hoja1!$B$34:$B$39,0),MATCH(AC21,Hoja1!$B$34:$G$34,0))),"")</f>
        <v>#N/A</v>
      </c>
      <c r="AF21" s="236"/>
      <c r="AG21" s="237"/>
      <c r="AH21" s="237"/>
      <c r="AI21" s="321"/>
      <c r="AJ21" s="322"/>
    </row>
    <row r="22" spans="1:36" s="100" customFormat="1" ht="36" customHeight="1" x14ac:dyDescent="0.2">
      <c r="A22" s="289"/>
      <c r="B22" s="199"/>
      <c r="C22" s="199"/>
      <c r="D22" s="297"/>
      <c r="E22" s="117"/>
      <c r="F22" s="72"/>
      <c r="G22" s="117"/>
      <c r="H22" s="117"/>
      <c r="I22" s="301"/>
      <c r="J22" s="306"/>
      <c r="K22" s="314"/>
      <c r="L22" s="310"/>
      <c r="M22" s="186"/>
      <c r="N22" s="199"/>
      <c r="O22" s="252"/>
      <c r="P22" s="198"/>
      <c r="Q22" s="198"/>
      <c r="R22" s="198"/>
      <c r="S22" s="212"/>
      <c r="T22" s="210"/>
      <c r="U22" s="210"/>
      <c r="V22" s="212"/>
      <c r="W22" s="212"/>
      <c r="X22" s="229"/>
      <c r="Y22" s="216"/>
      <c r="Z22" s="324"/>
      <c r="AA22" s="179"/>
      <c r="AB22" s="182"/>
      <c r="AC22" s="184"/>
      <c r="AD22" s="186"/>
      <c r="AE22" s="188"/>
      <c r="AF22" s="190"/>
      <c r="AG22" s="238"/>
      <c r="AH22" s="238"/>
      <c r="AI22" s="234"/>
      <c r="AJ22" s="213"/>
    </row>
    <row r="23" spans="1:36" s="100" customFormat="1" ht="22.5" customHeight="1" x14ac:dyDescent="0.2">
      <c r="A23" s="289"/>
      <c r="B23" s="199"/>
      <c r="C23" s="199"/>
      <c r="D23" s="297"/>
      <c r="E23" s="117"/>
      <c r="F23" s="72"/>
      <c r="G23" s="117"/>
      <c r="H23" s="117"/>
      <c r="I23" s="301"/>
      <c r="J23" s="306"/>
      <c r="K23" s="314"/>
      <c r="L23" s="310"/>
      <c r="M23" s="186"/>
      <c r="N23" s="199"/>
      <c r="O23" s="252"/>
      <c r="P23" s="232"/>
      <c r="Q23" s="232"/>
      <c r="R23" s="232"/>
      <c r="S23" s="233"/>
      <c r="T23" s="209"/>
      <c r="U23" s="209"/>
      <c r="V23" s="233"/>
      <c r="W23" s="233"/>
      <c r="X23" s="228">
        <f>+IF(ISBLANK(P23),0,100/COUNTA($P$21:$P$26))</f>
        <v>0</v>
      </c>
      <c r="Y23" s="215">
        <f>IF(X23=0,0,LOOKUP($S$11,Preguntas!$B$5:$C$9) * LOOKUP(S23,Preguntas!$F$4:$G$5) +  LOOKUP($T$11,Preguntas!$B$5:$C$9) * LOOKUP(T23,Preguntas!$F$4:$G$5) + LOOKUP($U$11,Preguntas!$B$5:$C$9) * LOOKUP(U23,Preguntas!$F$4:$G$5) + LOOKUP($V$11,Preguntas!$B$5:$C$9) * LOOKUP(V23,Preguntas!$F$4:$G$5) + LOOKUP($W$11,Preguntas!$B$5:$C$9) * LOOKUP(W23,Preguntas!$F$4:$G$5))</f>
        <v>0</v>
      </c>
      <c r="Z23" s="324"/>
      <c r="AA23" s="179"/>
      <c r="AB23" s="182"/>
      <c r="AC23" s="184"/>
      <c r="AD23" s="186"/>
      <c r="AE23" s="188"/>
      <c r="AF23" s="190"/>
      <c r="AG23" s="117"/>
      <c r="AH23" s="238"/>
      <c r="AI23" s="121"/>
      <c r="AJ23" s="120"/>
    </row>
    <row r="24" spans="1:36" s="100" customFormat="1" ht="39" customHeight="1" x14ac:dyDescent="0.2">
      <c r="A24" s="289"/>
      <c r="B24" s="199"/>
      <c r="C24" s="199"/>
      <c r="D24" s="297"/>
      <c r="E24" s="117"/>
      <c r="F24" s="72"/>
      <c r="G24" s="117"/>
      <c r="H24" s="117"/>
      <c r="I24" s="301"/>
      <c r="J24" s="306"/>
      <c r="K24" s="314"/>
      <c r="L24" s="310"/>
      <c r="M24" s="186"/>
      <c r="N24" s="199"/>
      <c r="O24" s="252"/>
      <c r="P24" s="198"/>
      <c r="Q24" s="198"/>
      <c r="R24" s="198"/>
      <c r="S24" s="212"/>
      <c r="T24" s="210"/>
      <c r="U24" s="210"/>
      <c r="V24" s="212"/>
      <c r="W24" s="212"/>
      <c r="X24" s="229"/>
      <c r="Y24" s="216"/>
      <c r="Z24" s="324"/>
      <c r="AA24" s="179"/>
      <c r="AB24" s="182"/>
      <c r="AC24" s="184"/>
      <c r="AD24" s="186"/>
      <c r="AE24" s="188"/>
      <c r="AF24" s="190"/>
      <c r="AG24" s="64"/>
      <c r="AH24" s="238"/>
      <c r="AI24" s="75"/>
      <c r="AJ24" s="105"/>
    </row>
    <row r="25" spans="1:36" s="100" customFormat="1" ht="17.25" customHeight="1" x14ac:dyDescent="0.2">
      <c r="A25" s="289"/>
      <c r="B25" s="199"/>
      <c r="C25" s="199"/>
      <c r="D25" s="297"/>
      <c r="E25" s="117"/>
      <c r="F25" s="72"/>
      <c r="G25" s="117"/>
      <c r="H25" s="117"/>
      <c r="I25" s="301"/>
      <c r="J25" s="306"/>
      <c r="K25" s="314"/>
      <c r="L25" s="310"/>
      <c r="M25" s="186"/>
      <c r="N25" s="199"/>
      <c r="O25" s="252"/>
      <c r="P25" s="232"/>
      <c r="Q25" s="232"/>
      <c r="R25" s="232"/>
      <c r="S25" s="232"/>
      <c r="T25" s="209"/>
      <c r="U25" s="209"/>
      <c r="V25" s="233"/>
      <c r="W25" s="233"/>
      <c r="X25" s="228">
        <f>+IF(ISBLANK(P25),0,100/COUNTA($P$21:$P$26))</f>
        <v>0</v>
      </c>
      <c r="Y25" s="215">
        <f>IF(X25=0,0,LOOKUP($S$11,Preguntas!$B$5:$C$9) * LOOKUP(S25,Preguntas!$F$4:$G$5) +  LOOKUP($T$11,Preguntas!$B$5:$C$9) * LOOKUP(T25,Preguntas!$F$4:$G$5) + LOOKUP($U$11,Preguntas!$B$5:$C$9) * LOOKUP(U25,Preguntas!$F$4:$G$5) + LOOKUP($V$11,Preguntas!$B$5:$C$9) * LOOKUP(V25,Preguntas!$F$4:$G$5) + LOOKUP($W$11,Preguntas!$B$5:$C$9) * LOOKUP(W25,Preguntas!$F$4:$G$5))</f>
        <v>0</v>
      </c>
      <c r="Z25" s="324"/>
      <c r="AA25" s="179"/>
      <c r="AB25" s="182"/>
      <c r="AC25" s="184"/>
      <c r="AD25" s="186"/>
      <c r="AE25" s="188"/>
      <c r="AF25" s="190"/>
      <c r="AG25" s="238"/>
      <c r="AH25" s="238"/>
      <c r="AI25" s="234"/>
      <c r="AJ25" s="213"/>
    </row>
    <row r="26" spans="1:36" s="100" customFormat="1" ht="46.5" customHeight="1" thickBot="1" x14ac:dyDescent="0.25">
      <c r="A26" s="290"/>
      <c r="B26" s="200"/>
      <c r="C26" s="200"/>
      <c r="D26" s="298"/>
      <c r="E26" s="118"/>
      <c r="F26" s="77"/>
      <c r="G26" s="118"/>
      <c r="H26" s="118"/>
      <c r="I26" s="302"/>
      <c r="J26" s="307"/>
      <c r="K26" s="315"/>
      <c r="L26" s="311"/>
      <c r="M26" s="187"/>
      <c r="N26" s="200"/>
      <c r="O26" s="253"/>
      <c r="P26" s="239"/>
      <c r="Q26" s="239"/>
      <c r="R26" s="239"/>
      <c r="S26" s="239"/>
      <c r="T26" s="246"/>
      <c r="U26" s="246"/>
      <c r="V26" s="251"/>
      <c r="W26" s="251"/>
      <c r="X26" s="230"/>
      <c r="Y26" s="216"/>
      <c r="Z26" s="325"/>
      <c r="AA26" s="180"/>
      <c r="AB26" s="183"/>
      <c r="AC26" s="185"/>
      <c r="AD26" s="187"/>
      <c r="AE26" s="189"/>
      <c r="AF26" s="191"/>
      <c r="AG26" s="239"/>
      <c r="AH26" s="239"/>
      <c r="AI26" s="235"/>
      <c r="AJ26" s="214"/>
    </row>
    <row r="27" spans="1:36" ht="18" x14ac:dyDescent="0.2">
      <c r="A27" s="198"/>
      <c r="B27" s="198"/>
      <c r="C27" s="198"/>
      <c r="D27" s="299"/>
      <c r="E27" s="117"/>
      <c r="F27" s="72"/>
      <c r="G27" s="117"/>
      <c r="H27" s="117"/>
      <c r="I27" s="303"/>
      <c r="J27" s="306"/>
      <c r="K27" s="313" t="e">
        <f>VLOOKUP(J27,Hoja1!$E$1:$F$6,2)</f>
        <v>#N/A</v>
      </c>
      <c r="L27" s="310"/>
      <c r="M27" s="186" t="e">
        <f>VLOOKUP(L27,Hoja1!$E$1:$G$6,3)</f>
        <v>#N/A</v>
      </c>
      <c r="N27" s="198"/>
      <c r="O27" s="317" t="str">
        <f>IF(J27&lt;&gt;"",(INDEX(Hoja1!$B$34:$G$39,MATCH(J27,Hoja1!$B$34:$B$39,0),MATCH(L27,Hoja1!$B$34:$G$34,0))),"")</f>
        <v/>
      </c>
      <c r="P27" s="237"/>
      <c r="Q27" s="237"/>
      <c r="R27" s="237"/>
      <c r="S27" s="250"/>
      <c r="T27" s="250"/>
      <c r="U27" s="209"/>
      <c r="V27" s="211"/>
      <c r="W27" s="211"/>
      <c r="X27" s="228">
        <f>+IF(ISBLANK(P27),0,100/COUNTA($P$27:$P$32))</f>
        <v>0</v>
      </c>
      <c r="Y27" s="215">
        <f>IF(X27=0,0,LOOKUP($S$11,Preguntas!$B$5:$C$9) * LOOKUP(S27,Preguntas!$F$4:$G$5) +  LOOKUP($T$11,Preguntas!$B$5:$C$9) * LOOKUP(T27,Preguntas!$F$4:$G$5) + LOOKUP($U$11,Preguntas!$B$5:$C$9) * LOOKUP(U27,Preguntas!$F$4:$G$5) + LOOKUP($V$11,Preguntas!$B$5:$C$9) * LOOKUP(V27,Preguntas!$F$4:$G$5) + LOOKUP($W$11,Preguntas!$B$5:$C$9) * LOOKUP(W27,Preguntas!$F$4:$G$5))</f>
        <v>0</v>
      </c>
      <c r="Z27" s="192">
        <f t="shared" ref="Z27" si="1">((X27*Y27)/100)+((X29*Y29)/100)+((X31*Y31)/100)</f>
        <v>0</v>
      </c>
      <c r="AA27" s="247">
        <f>IF(Z27&lt;=50,J27,IF(Z27&lt;=75,J27-1,J27-1))</f>
        <v>0</v>
      </c>
      <c r="AB27" s="181" t="e">
        <f>VLOOKUP(AA27,Hoja1!$E$1:$F$6,2)</f>
        <v>#N/A</v>
      </c>
      <c r="AC27" s="248">
        <f>IF(Z27&lt;=50,L27,IF(Z27&lt;=75,L27-0,L27-1))</f>
        <v>0</v>
      </c>
      <c r="AD27" s="186" t="e">
        <f>VLOOKUP(AC27,Hoja1!$E$1:$G$6,3)</f>
        <v>#N/A</v>
      </c>
      <c r="AE27" s="188" t="e">
        <f>IF(AA27&lt;&gt;"",(INDEX(Hoja1!$B$34:$G$39,MATCH(AA27,Hoja1!$B$34:$B$39,0),MATCH(AC27,Hoja1!$B$34:$G$34,0))),"")</f>
        <v>#N/A</v>
      </c>
      <c r="AF27" s="190"/>
      <c r="AG27" s="238"/>
      <c r="AH27" s="238"/>
      <c r="AI27" s="287"/>
      <c r="AJ27" s="234"/>
    </row>
    <row r="28" spans="1:36" ht="49.5" customHeight="1" x14ac:dyDescent="0.2">
      <c r="A28" s="199"/>
      <c r="B28" s="199"/>
      <c r="C28" s="199"/>
      <c r="D28" s="297"/>
      <c r="E28" s="117"/>
      <c r="F28" s="72"/>
      <c r="G28" s="117"/>
      <c r="H28" s="117"/>
      <c r="I28" s="301"/>
      <c r="J28" s="306"/>
      <c r="K28" s="314"/>
      <c r="L28" s="310"/>
      <c r="M28" s="186"/>
      <c r="N28" s="199"/>
      <c r="O28" s="252"/>
      <c r="P28" s="198"/>
      <c r="Q28" s="198"/>
      <c r="R28" s="198"/>
      <c r="S28" s="212"/>
      <c r="T28" s="212"/>
      <c r="U28" s="210"/>
      <c r="V28" s="211"/>
      <c r="W28" s="211"/>
      <c r="X28" s="229"/>
      <c r="Y28" s="216"/>
      <c r="Z28" s="192"/>
      <c r="AA28" s="179"/>
      <c r="AB28" s="182"/>
      <c r="AC28" s="184"/>
      <c r="AD28" s="186"/>
      <c r="AE28" s="188"/>
      <c r="AF28" s="190"/>
      <c r="AG28" s="238"/>
      <c r="AH28" s="238"/>
      <c r="AI28" s="287"/>
      <c r="AJ28" s="234"/>
    </row>
    <row r="29" spans="1:36" ht="23.25" customHeight="1" x14ac:dyDescent="0.2">
      <c r="A29" s="199"/>
      <c r="B29" s="199"/>
      <c r="C29" s="199"/>
      <c r="D29" s="297"/>
      <c r="E29" s="117"/>
      <c r="F29" s="72"/>
      <c r="G29" s="117"/>
      <c r="H29" s="117"/>
      <c r="I29" s="301"/>
      <c r="J29" s="306"/>
      <c r="K29" s="314"/>
      <c r="L29" s="310"/>
      <c r="M29" s="186"/>
      <c r="N29" s="199"/>
      <c r="O29" s="252"/>
      <c r="P29" s="232"/>
      <c r="Q29" s="232"/>
      <c r="R29" s="232"/>
      <c r="S29" s="233"/>
      <c r="T29" s="233"/>
      <c r="U29" s="209"/>
      <c r="V29" s="233"/>
      <c r="W29" s="233"/>
      <c r="X29" s="228">
        <f>+IF(ISBLANK(P29),0,100/COUNTA($P$27:$P$32))</f>
        <v>0</v>
      </c>
      <c r="Y29" s="215">
        <f>IF(X29=0,0,LOOKUP($S$11,Preguntas!$B$5:$C$9) * LOOKUP(S29,Preguntas!$F$4:$G$5) +  LOOKUP($T$11,Preguntas!$B$5:$C$9) * LOOKUP(T29,Preguntas!$F$4:$G$5) + LOOKUP($U$11,Preguntas!$B$5:$C$9) * LOOKUP(U29,Preguntas!$F$4:$G$5) + LOOKUP($V$11,Preguntas!$B$5:$C$9) * LOOKUP(V29,Preguntas!$F$4:$G$5) + LOOKUP($W$11,Preguntas!$B$5:$C$9) * LOOKUP(W29,Preguntas!$F$4:$G$5))</f>
        <v>0</v>
      </c>
      <c r="Z29" s="192"/>
      <c r="AA29" s="179"/>
      <c r="AB29" s="182"/>
      <c r="AC29" s="184"/>
      <c r="AD29" s="186"/>
      <c r="AE29" s="188"/>
      <c r="AF29" s="190"/>
      <c r="AG29" s="117"/>
      <c r="AH29" s="238"/>
      <c r="AI29" s="287"/>
      <c r="AJ29" s="234"/>
    </row>
    <row r="30" spans="1:36" ht="46.5" customHeight="1" x14ac:dyDescent="0.2">
      <c r="A30" s="199"/>
      <c r="B30" s="199"/>
      <c r="C30" s="199"/>
      <c r="D30" s="297"/>
      <c r="E30" s="117"/>
      <c r="F30" s="72"/>
      <c r="G30" s="117"/>
      <c r="H30" s="117"/>
      <c r="I30" s="301"/>
      <c r="J30" s="306"/>
      <c r="K30" s="314"/>
      <c r="L30" s="310"/>
      <c r="M30" s="186"/>
      <c r="N30" s="199"/>
      <c r="O30" s="252"/>
      <c r="P30" s="198"/>
      <c r="Q30" s="198"/>
      <c r="R30" s="198"/>
      <c r="S30" s="212"/>
      <c r="T30" s="212"/>
      <c r="U30" s="210"/>
      <c r="V30" s="212"/>
      <c r="W30" s="212"/>
      <c r="X30" s="229"/>
      <c r="Y30" s="216"/>
      <c r="Z30" s="192"/>
      <c r="AA30" s="179"/>
      <c r="AB30" s="182"/>
      <c r="AC30" s="184"/>
      <c r="AD30" s="186"/>
      <c r="AE30" s="188"/>
      <c r="AF30" s="190"/>
      <c r="AG30" s="64"/>
      <c r="AH30" s="238"/>
      <c r="AI30" s="287"/>
      <c r="AJ30" s="234"/>
    </row>
    <row r="31" spans="1:36" ht="18" x14ac:dyDescent="0.2">
      <c r="A31" s="199"/>
      <c r="B31" s="199"/>
      <c r="C31" s="199"/>
      <c r="D31" s="297"/>
      <c r="E31" s="117"/>
      <c r="F31" s="72"/>
      <c r="G31" s="117"/>
      <c r="H31" s="117"/>
      <c r="I31" s="301"/>
      <c r="J31" s="306"/>
      <c r="K31" s="314"/>
      <c r="L31" s="310"/>
      <c r="M31" s="186"/>
      <c r="N31" s="199"/>
      <c r="O31" s="252"/>
      <c r="P31" s="232"/>
      <c r="Q31" s="232"/>
      <c r="R31" s="232"/>
      <c r="S31" s="233"/>
      <c r="T31" s="233"/>
      <c r="U31" s="209"/>
      <c r="V31" s="233"/>
      <c r="W31" s="233"/>
      <c r="X31" s="228">
        <f>+IF(ISBLANK(P31),0,100/COUNTA($P$27:$P$32))</f>
        <v>0</v>
      </c>
      <c r="Y31" s="215">
        <f>IF(X31=0,0,LOOKUP($S$11,Preguntas!$B$5:$C$9) * LOOKUP(S31,Preguntas!$F$4:$G$5) +  LOOKUP($T$11,Preguntas!$B$5:$C$9) * LOOKUP(T31,Preguntas!$F$4:$G$5) + LOOKUP($U$11,Preguntas!$B$5:$C$9) * LOOKUP(U31,Preguntas!$F$4:$G$5) + LOOKUP($V$11,Preguntas!$B$5:$C$9) * LOOKUP(V31,Preguntas!$F$4:$G$5) + LOOKUP($W$11,Preguntas!$B$5:$C$9) * LOOKUP(W31,Preguntas!$F$4:$G$5))</f>
        <v>0</v>
      </c>
      <c r="Z31" s="192"/>
      <c r="AA31" s="179"/>
      <c r="AB31" s="182"/>
      <c r="AC31" s="184"/>
      <c r="AD31" s="186"/>
      <c r="AE31" s="188"/>
      <c r="AF31" s="190"/>
      <c r="AG31" s="223"/>
      <c r="AH31" s="238"/>
      <c r="AI31" s="287"/>
      <c r="AJ31" s="234"/>
    </row>
    <row r="32" spans="1:36" ht="48" customHeight="1" thickBot="1" x14ac:dyDescent="0.25">
      <c r="A32" s="199"/>
      <c r="B32" s="199"/>
      <c r="C32" s="199"/>
      <c r="D32" s="297"/>
      <c r="E32" s="122"/>
      <c r="F32" s="72"/>
      <c r="G32" s="122"/>
      <c r="H32" s="122"/>
      <c r="I32" s="301"/>
      <c r="J32" s="309"/>
      <c r="K32" s="315"/>
      <c r="L32" s="312"/>
      <c r="M32" s="187"/>
      <c r="N32" s="329"/>
      <c r="O32" s="253"/>
      <c r="P32" s="198"/>
      <c r="Q32" s="238"/>
      <c r="R32" s="238"/>
      <c r="S32" s="211"/>
      <c r="T32" s="212"/>
      <c r="U32" s="210"/>
      <c r="V32" s="211"/>
      <c r="W32" s="211"/>
      <c r="X32" s="229"/>
      <c r="Y32" s="216"/>
      <c r="Z32" s="192"/>
      <c r="AA32" s="180"/>
      <c r="AB32" s="183"/>
      <c r="AC32" s="185"/>
      <c r="AD32" s="187"/>
      <c r="AE32" s="189"/>
      <c r="AF32" s="191"/>
      <c r="AG32" s="223"/>
      <c r="AH32" s="198"/>
      <c r="AI32" s="287"/>
      <c r="AJ32" s="234"/>
    </row>
    <row r="33" spans="7:31" x14ac:dyDescent="0.2">
      <c r="G33" s="90"/>
      <c r="K33" s="104"/>
      <c r="M33" s="104"/>
      <c r="O33" s="104"/>
      <c r="X33" s="104"/>
      <c r="Y33" s="104"/>
      <c r="Z33" s="104"/>
      <c r="AA33" s="104"/>
      <c r="AB33" s="104"/>
      <c r="AC33" s="104"/>
      <c r="AD33" s="104"/>
      <c r="AE33" s="104"/>
    </row>
    <row r="34" spans="7:31" x14ac:dyDescent="0.2">
      <c r="K34" s="104"/>
      <c r="M34" s="104"/>
      <c r="O34" s="104"/>
      <c r="X34" s="104"/>
      <c r="Y34" s="104"/>
      <c r="Z34" s="104"/>
      <c r="AA34" s="104"/>
      <c r="AB34" s="104"/>
      <c r="AC34" s="104"/>
      <c r="AD34" s="104"/>
      <c r="AE34" s="104"/>
    </row>
    <row r="35" spans="7:31" x14ac:dyDescent="0.2">
      <c r="K35" s="104"/>
      <c r="M35" s="104"/>
      <c r="O35" s="104"/>
      <c r="X35" s="104"/>
      <c r="Y35" s="104"/>
      <c r="Z35" s="104"/>
      <c r="AA35" s="104"/>
      <c r="AB35" s="104"/>
      <c r="AC35" s="104"/>
      <c r="AD35" s="104"/>
      <c r="AE35" s="104"/>
    </row>
    <row r="36" spans="7:31" x14ac:dyDescent="0.2">
      <c r="K36" s="104"/>
      <c r="M36" s="104"/>
      <c r="O36" s="104"/>
      <c r="X36" s="104"/>
      <c r="Y36" s="104"/>
      <c r="Z36" s="104"/>
      <c r="AA36" s="104"/>
      <c r="AB36" s="104"/>
      <c r="AC36" s="104"/>
      <c r="AD36" s="104"/>
      <c r="AE36" s="104"/>
    </row>
    <row r="37" spans="7:31" x14ac:dyDescent="0.2">
      <c r="K37" s="104"/>
      <c r="M37" s="104"/>
      <c r="O37" s="104"/>
      <c r="X37" s="104"/>
      <c r="Y37" s="104"/>
      <c r="Z37" s="104"/>
      <c r="AA37" s="104"/>
      <c r="AB37" s="104"/>
      <c r="AC37" s="104"/>
      <c r="AD37" s="104"/>
      <c r="AE37" s="104"/>
    </row>
    <row r="38" spans="7:31" x14ac:dyDescent="0.2">
      <c r="K38" s="104"/>
      <c r="M38" s="104"/>
      <c r="O38" s="104"/>
      <c r="X38" s="104"/>
      <c r="Y38" s="104"/>
      <c r="Z38" s="104"/>
      <c r="AA38" s="104"/>
      <c r="AB38" s="104"/>
      <c r="AC38" s="104"/>
      <c r="AD38" s="104"/>
      <c r="AE38" s="104"/>
    </row>
    <row r="39" spans="7:31" x14ac:dyDescent="0.2">
      <c r="K39" s="104"/>
      <c r="M39" s="104"/>
      <c r="O39" s="104"/>
      <c r="X39" s="104"/>
      <c r="Y39" s="104"/>
      <c r="Z39" s="104"/>
      <c r="AA39" s="104"/>
      <c r="AB39" s="104"/>
      <c r="AC39" s="104"/>
      <c r="AD39" s="104"/>
      <c r="AE39" s="104"/>
    </row>
    <row r="40" spans="7:31" x14ac:dyDescent="0.2">
      <c r="K40" s="104"/>
      <c r="M40" s="104"/>
      <c r="O40" s="104"/>
      <c r="X40" s="104"/>
      <c r="Y40" s="104"/>
      <c r="Z40" s="104"/>
      <c r="AA40" s="104"/>
      <c r="AB40" s="104"/>
      <c r="AC40" s="104"/>
      <c r="AD40" s="104"/>
      <c r="AE40" s="104"/>
    </row>
    <row r="41" spans="7:31" x14ac:dyDescent="0.2">
      <c r="K41" s="104"/>
      <c r="M41" s="104"/>
      <c r="O41" s="104"/>
      <c r="X41" s="104"/>
      <c r="Y41" s="104"/>
      <c r="Z41" s="104"/>
      <c r="AA41" s="104"/>
      <c r="AB41" s="104"/>
      <c r="AC41" s="104"/>
      <c r="AD41" s="104"/>
      <c r="AE41" s="104"/>
    </row>
    <row r="42" spans="7:31" x14ac:dyDescent="0.2">
      <c r="K42" s="104"/>
      <c r="M42" s="104"/>
      <c r="O42" s="104"/>
      <c r="X42" s="104"/>
      <c r="Y42" s="104"/>
      <c r="Z42" s="104"/>
      <c r="AA42" s="104"/>
      <c r="AB42" s="104"/>
      <c r="AC42" s="104"/>
      <c r="AD42" s="104"/>
      <c r="AE42" s="104"/>
    </row>
    <row r="43" spans="7:31" x14ac:dyDescent="0.2">
      <c r="K43" s="104"/>
      <c r="M43" s="104"/>
      <c r="O43" s="104"/>
      <c r="X43" s="104"/>
      <c r="Y43" s="104"/>
      <c r="Z43" s="104"/>
      <c r="AA43" s="104"/>
      <c r="AB43" s="104"/>
      <c r="AC43" s="104"/>
      <c r="AD43" s="104"/>
      <c r="AE43" s="104"/>
    </row>
    <row r="44" spans="7:31" x14ac:dyDescent="0.2">
      <c r="K44" s="104"/>
      <c r="M44" s="104"/>
      <c r="O44" s="104"/>
      <c r="X44" s="104"/>
      <c r="Y44" s="104"/>
      <c r="Z44" s="104"/>
      <c r="AA44" s="104"/>
      <c r="AB44" s="104"/>
      <c r="AC44" s="104"/>
      <c r="AD44" s="104"/>
      <c r="AE44" s="104"/>
    </row>
    <row r="45" spans="7:31" x14ac:dyDescent="0.2">
      <c r="K45" s="104"/>
      <c r="M45" s="104"/>
      <c r="O45" s="104"/>
      <c r="X45" s="104"/>
      <c r="Y45" s="104"/>
      <c r="Z45" s="104"/>
      <c r="AA45" s="104"/>
      <c r="AB45" s="104"/>
      <c r="AC45" s="104"/>
      <c r="AD45" s="104"/>
      <c r="AE45" s="104"/>
    </row>
    <row r="46" spans="7:31" x14ac:dyDescent="0.2">
      <c r="K46" s="104"/>
      <c r="M46" s="104"/>
      <c r="O46" s="104"/>
      <c r="X46" s="104"/>
      <c r="Y46" s="104"/>
      <c r="Z46" s="104"/>
      <c r="AA46" s="104"/>
      <c r="AB46" s="104"/>
      <c r="AC46" s="104"/>
      <c r="AD46" s="104"/>
      <c r="AE46" s="104"/>
    </row>
    <row r="47" spans="7:31" x14ac:dyDescent="0.2">
      <c r="K47" s="104"/>
      <c r="M47" s="104"/>
      <c r="O47" s="104"/>
      <c r="X47" s="104"/>
      <c r="Y47" s="104"/>
      <c r="Z47" s="104"/>
      <c r="AA47" s="104"/>
      <c r="AB47" s="104"/>
      <c r="AC47" s="104"/>
      <c r="AD47" s="104"/>
      <c r="AE47" s="104"/>
    </row>
    <row r="48" spans="7:31" x14ac:dyDescent="0.2">
      <c r="K48" s="104"/>
      <c r="M48" s="104"/>
      <c r="O48" s="104"/>
      <c r="X48" s="104"/>
      <c r="Y48" s="104"/>
      <c r="Z48" s="104"/>
      <c r="AA48" s="104"/>
      <c r="AB48" s="104"/>
      <c r="AC48" s="104"/>
      <c r="AD48" s="104"/>
      <c r="AE48" s="104"/>
    </row>
    <row r="49" spans="11:31" x14ac:dyDescent="0.2">
      <c r="K49" s="104"/>
      <c r="M49" s="104"/>
      <c r="O49" s="104"/>
      <c r="X49" s="104"/>
      <c r="Y49" s="104"/>
      <c r="Z49" s="104"/>
      <c r="AA49" s="104"/>
      <c r="AB49" s="104"/>
      <c r="AC49" s="104"/>
      <c r="AD49" s="104"/>
      <c r="AE49" s="104"/>
    </row>
    <row r="50" spans="11:31" x14ac:dyDescent="0.2">
      <c r="K50" s="104"/>
      <c r="M50" s="104"/>
      <c r="O50" s="104"/>
      <c r="X50" s="104"/>
      <c r="Y50" s="104"/>
      <c r="Z50" s="104"/>
      <c r="AA50" s="104"/>
      <c r="AB50" s="104"/>
      <c r="AC50" s="104"/>
      <c r="AD50" s="104"/>
      <c r="AE50" s="104"/>
    </row>
    <row r="51" spans="11:31" x14ac:dyDescent="0.2">
      <c r="K51" s="104"/>
      <c r="M51" s="104"/>
      <c r="O51" s="104"/>
      <c r="X51" s="104"/>
      <c r="Y51" s="104"/>
      <c r="Z51" s="104"/>
      <c r="AA51" s="104"/>
      <c r="AB51" s="104"/>
      <c r="AC51" s="104"/>
      <c r="AD51" s="104"/>
      <c r="AE51" s="104"/>
    </row>
    <row r="52" spans="11:31" x14ac:dyDescent="0.2">
      <c r="K52" s="104"/>
      <c r="M52" s="104"/>
      <c r="O52" s="104"/>
      <c r="X52" s="104"/>
      <c r="Y52" s="104"/>
      <c r="Z52" s="104"/>
      <c r="AA52" s="104"/>
      <c r="AB52" s="104"/>
      <c r="AC52" s="104"/>
      <c r="AD52" s="104"/>
      <c r="AE52" s="104"/>
    </row>
    <row r="53" spans="11:31" x14ac:dyDescent="0.2">
      <c r="K53" s="104"/>
      <c r="M53" s="104"/>
      <c r="O53" s="104"/>
      <c r="X53" s="104"/>
      <c r="Y53" s="104"/>
      <c r="Z53" s="104"/>
      <c r="AA53" s="104"/>
      <c r="AB53" s="104"/>
      <c r="AC53" s="104"/>
      <c r="AD53" s="104"/>
      <c r="AE53" s="104"/>
    </row>
    <row r="54" spans="11:31" x14ac:dyDescent="0.2">
      <c r="K54" s="104"/>
      <c r="M54" s="104"/>
      <c r="O54" s="104"/>
      <c r="X54" s="104"/>
      <c r="Y54" s="104"/>
      <c r="Z54" s="104"/>
      <c r="AA54" s="104"/>
      <c r="AB54" s="104"/>
      <c r="AC54" s="104"/>
      <c r="AD54" s="104"/>
      <c r="AE54" s="104"/>
    </row>
    <row r="55" spans="11:31" x14ac:dyDescent="0.2">
      <c r="K55" s="104"/>
      <c r="M55" s="104"/>
      <c r="O55" s="104"/>
      <c r="X55" s="104"/>
      <c r="Y55" s="104"/>
      <c r="Z55" s="104"/>
      <c r="AA55" s="104"/>
      <c r="AB55" s="104"/>
      <c r="AC55" s="104"/>
      <c r="AD55" s="104"/>
      <c r="AE55" s="104"/>
    </row>
    <row r="56" spans="11:31" x14ac:dyDescent="0.2">
      <c r="K56" s="104"/>
      <c r="M56" s="104"/>
      <c r="O56" s="104"/>
      <c r="X56" s="104"/>
      <c r="Y56" s="104"/>
      <c r="Z56" s="104"/>
      <c r="AA56" s="104"/>
      <c r="AB56" s="104"/>
      <c r="AC56" s="104"/>
      <c r="AD56" s="104"/>
      <c r="AE56" s="104"/>
    </row>
    <row r="57" spans="11:31" x14ac:dyDescent="0.2">
      <c r="K57" s="104"/>
      <c r="M57" s="104"/>
      <c r="O57" s="104"/>
      <c r="X57" s="104"/>
      <c r="Y57" s="104"/>
      <c r="Z57" s="104"/>
      <c r="AA57" s="104"/>
      <c r="AB57" s="104"/>
      <c r="AC57" s="104"/>
      <c r="AD57" s="104"/>
      <c r="AE57" s="104"/>
    </row>
    <row r="58" spans="11:31" x14ac:dyDescent="0.2">
      <c r="K58" s="104"/>
      <c r="M58" s="104"/>
      <c r="O58" s="104"/>
      <c r="X58" s="104"/>
      <c r="Y58" s="104"/>
      <c r="Z58" s="104"/>
      <c r="AA58" s="104"/>
      <c r="AB58" s="104"/>
      <c r="AC58" s="104"/>
      <c r="AD58" s="104"/>
      <c r="AE58" s="104"/>
    </row>
    <row r="59" spans="11:31" x14ac:dyDescent="0.2">
      <c r="K59" s="104"/>
      <c r="M59" s="104"/>
      <c r="O59" s="104"/>
      <c r="X59" s="104"/>
      <c r="Y59" s="104"/>
      <c r="Z59" s="104"/>
      <c r="AA59" s="104"/>
      <c r="AB59" s="104"/>
      <c r="AC59" s="104"/>
      <c r="AD59" s="104"/>
      <c r="AE59" s="104"/>
    </row>
    <row r="60" spans="11:31" x14ac:dyDescent="0.2">
      <c r="K60" s="104"/>
      <c r="M60" s="104"/>
      <c r="O60" s="104"/>
      <c r="X60" s="104"/>
      <c r="Y60" s="104"/>
      <c r="Z60" s="104"/>
      <c r="AA60" s="104"/>
      <c r="AB60" s="104"/>
      <c r="AC60" s="104"/>
      <c r="AD60" s="104"/>
      <c r="AE60" s="104"/>
    </row>
    <row r="61" spans="11:31" x14ac:dyDescent="0.2">
      <c r="K61" s="104"/>
      <c r="M61" s="104"/>
      <c r="O61" s="104"/>
      <c r="X61" s="104"/>
      <c r="Y61" s="104"/>
      <c r="Z61" s="104"/>
      <c r="AA61" s="104"/>
      <c r="AB61" s="104"/>
      <c r="AC61" s="104"/>
      <c r="AD61" s="104"/>
      <c r="AE61" s="104"/>
    </row>
    <row r="62" spans="11:31" x14ac:dyDescent="0.2">
      <c r="K62" s="104"/>
      <c r="M62" s="104"/>
      <c r="O62" s="104"/>
      <c r="X62" s="104"/>
      <c r="Y62" s="104"/>
      <c r="Z62" s="104"/>
      <c r="AA62" s="17"/>
      <c r="AB62" s="17"/>
      <c r="AC62" s="17"/>
      <c r="AD62" s="17"/>
      <c r="AE62" s="17"/>
    </row>
    <row r="63" spans="11:31" x14ac:dyDescent="0.2">
      <c r="K63" s="104"/>
      <c r="M63" s="104"/>
      <c r="O63" s="104"/>
      <c r="X63" s="104"/>
      <c r="Y63" s="104"/>
      <c r="Z63" s="104"/>
      <c r="AA63" s="17"/>
      <c r="AB63" s="17"/>
      <c r="AC63" s="17"/>
      <c r="AD63" s="17"/>
      <c r="AE63" s="17"/>
    </row>
    <row r="64" spans="11:31" x14ac:dyDescent="0.2">
      <c r="O64" s="104"/>
      <c r="X64" s="104"/>
      <c r="Y64" s="104"/>
      <c r="Z64" s="104"/>
      <c r="AA64" s="17"/>
      <c r="AB64" s="17"/>
      <c r="AC64" s="17"/>
      <c r="AD64" s="17"/>
      <c r="AE64" s="17"/>
    </row>
    <row r="65" spans="27:31" x14ac:dyDescent="0.2">
      <c r="AA65" s="17"/>
      <c r="AB65" s="17"/>
      <c r="AC65" s="17"/>
      <c r="AD65" s="17"/>
      <c r="AE65" s="17"/>
    </row>
  </sheetData>
  <sheetProtection algorithmName="SHA-512" hashValue="x6+KywDL/RimAxVEMFhNrYqTM+4xmR8kVmaX2fcl5ouorzGA/e3szGRWBrFGdPXxweX/WuUc+qvN90pz8sr88A==" saltValue="LjFQj+TkX5HXUEMSg5PWTQ==" spinCount="100000" sheet="1" objects="1" scenarios="1"/>
  <dataConsolidate/>
  <mergeCells count="220">
    <mergeCell ref="C4:AH4"/>
    <mergeCell ref="AG15:AG16"/>
    <mergeCell ref="AG19:AG20"/>
    <mergeCell ref="AG21:AG22"/>
    <mergeCell ref="AG27:AG28"/>
    <mergeCell ref="AI15:AI16"/>
    <mergeCell ref="AJ15:AJ16"/>
    <mergeCell ref="AI19:AI20"/>
    <mergeCell ref="AJ19:AJ20"/>
    <mergeCell ref="AI21:AI22"/>
    <mergeCell ref="AJ21:AJ22"/>
    <mergeCell ref="Z21:Z26"/>
    <mergeCell ref="Z27:Z32"/>
    <mergeCell ref="T21:T22"/>
    <mergeCell ref="T27:T28"/>
    <mergeCell ref="N12:N14"/>
    <mergeCell ref="L10:N11"/>
    <mergeCell ref="Q10:Q14"/>
    <mergeCell ref="P15:P16"/>
    <mergeCell ref="P19:P20"/>
    <mergeCell ref="N27:N32"/>
    <mergeCell ref="O27:O32"/>
    <mergeCell ref="Y21:Y22"/>
    <mergeCell ref="Q17:Q18"/>
    <mergeCell ref="N21:N26"/>
    <mergeCell ref="O21:O26"/>
    <mergeCell ref="P25:P26"/>
    <mergeCell ref="Q23:Q24"/>
    <mergeCell ref="R23:R24"/>
    <mergeCell ref="Q25:Q26"/>
    <mergeCell ref="R25:R26"/>
    <mergeCell ref="Q27:Q28"/>
    <mergeCell ref="R27:R28"/>
    <mergeCell ref="Q21:Q22"/>
    <mergeCell ref="R21:R22"/>
    <mergeCell ref="P21:P22"/>
    <mergeCell ref="P27:P28"/>
    <mergeCell ref="Y31:Y32"/>
    <mergeCell ref="V25:V26"/>
    <mergeCell ref="W25:W26"/>
    <mergeCell ref="T31:T32"/>
    <mergeCell ref="U31:U32"/>
    <mergeCell ref="V31:V32"/>
    <mergeCell ref="W31:W32"/>
    <mergeCell ref="U27:U28"/>
    <mergeCell ref="V27:V28"/>
    <mergeCell ref="W27:W28"/>
    <mergeCell ref="S31:S32"/>
    <mergeCell ref="S21:S22"/>
    <mergeCell ref="S27:S28"/>
    <mergeCell ref="Q29:Q30"/>
    <mergeCell ref="R29:R30"/>
    <mergeCell ref="Q31:Q32"/>
    <mergeCell ref="R31:R32"/>
    <mergeCell ref="Q19:Q20"/>
    <mergeCell ref="R19:R20"/>
    <mergeCell ref="I21:I26"/>
    <mergeCell ref="I27:I32"/>
    <mergeCell ref="J12:J14"/>
    <mergeCell ref="J10:K11"/>
    <mergeCell ref="L12:L14"/>
    <mergeCell ref="M12:M14"/>
    <mergeCell ref="J15:J20"/>
    <mergeCell ref="J21:J26"/>
    <mergeCell ref="J27:J32"/>
    <mergeCell ref="L15:L20"/>
    <mergeCell ref="L27:L32"/>
    <mergeCell ref="M15:M20"/>
    <mergeCell ref="M27:M32"/>
    <mergeCell ref="K27:K32"/>
    <mergeCell ref="I15:I20"/>
    <mergeCell ref="K12:K14"/>
    <mergeCell ref="K15:K20"/>
    <mergeCell ref="L21:L26"/>
    <mergeCell ref="M21:M26"/>
    <mergeCell ref="K21:K26"/>
    <mergeCell ref="A15:A20"/>
    <mergeCell ref="C15:C20"/>
    <mergeCell ref="D15:D20"/>
    <mergeCell ref="A21:A26"/>
    <mergeCell ref="A27:A32"/>
    <mergeCell ref="C21:C26"/>
    <mergeCell ref="D21:D26"/>
    <mergeCell ref="C27:C32"/>
    <mergeCell ref="D27:D32"/>
    <mergeCell ref="B15:B20"/>
    <mergeCell ref="B21:B26"/>
    <mergeCell ref="B27:B32"/>
    <mergeCell ref="AG31:AG32"/>
    <mergeCell ref="AI31:AI32"/>
    <mergeCell ref="AJ31:AJ32"/>
    <mergeCell ref="AH27:AH32"/>
    <mergeCell ref="AF27:AF32"/>
    <mergeCell ref="AI27:AI30"/>
    <mergeCell ref="AJ27:AJ30"/>
    <mergeCell ref="P31:P32"/>
    <mergeCell ref="Y27:Y28"/>
    <mergeCell ref="X27:X28"/>
    <mergeCell ref="X31:X32"/>
    <mergeCell ref="P29:P30"/>
    <mergeCell ref="S29:S30"/>
    <mergeCell ref="T29:T30"/>
    <mergeCell ref="U29:U30"/>
    <mergeCell ref="V29:V30"/>
    <mergeCell ref="W29:W30"/>
    <mergeCell ref="X29:X30"/>
    <mergeCell ref="Y29:Y30"/>
    <mergeCell ref="AA27:AA32"/>
    <mergeCell ref="AB27:AB32"/>
    <mergeCell ref="AC27:AC32"/>
    <mergeCell ref="AD27:AD32"/>
    <mergeCell ref="AE27:AE32"/>
    <mergeCell ref="A6:B6"/>
    <mergeCell ref="A7:B7"/>
    <mergeCell ref="C7:AH7"/>
    <mergeCell ref="AK1:CD3"/>
    <mergeCell ref="A5:AJ5"/>
    <mergeCell ref="AF9:AJ9"/>
    <mergeCell ref="P10:P14"/>
    <mergeCell ref="A8:AJ8"/>
    <mergeCell ref="AJ10:AJ14"/>
    <mergeCell ref="AI10:AI14"/>
    <mergeCell ref="C10:C14"/>
    <mergeCell ref="D10:D14"/>
    <mergeCell ref="F10:G10"/>
    <mergeCell ref="G11:G14"/>
    <mergeCell ref="F11:F14"/>
    <mergeCell ref="A9:I9"/>
    <mergeCell ref="I10:I14"/>
    <mergeCell ref="H10:H14"/>
    <mergeCell ref="B10:B14"/>
    <mergeCell ref="J9:O9"/>
    <mergeCell ref="P9:Z9"/>
    <mergeCell ref="S10:Z10"/>
    <mergeCell ref="AA9:AE9"/>
    <mergeCell ref="A4:B4"/>
    <mergeCell ref="Y15:Y16"/>
    <mergeCell ref="S19:S20"/>
    <mergeCell ref="O15:O20"/>
    <mergeCell ref="S15:S16"/>
    <mergeCell ref="T11:T14"/>
    <mergeCell ref="U11:U14"/>
    <mergeCell ref="W11:W14"/>
    <mergeCell ref="T19:T20"/>
    <mergeCell ref="U19:U20"/>
    <mergeCell ref="V19:V20"/>
    <mergeCell ref="W19:W20"/>
    <mergeCell ref="T15:T16"/>
    <mergeCell ref="Q15:Q16"/>
    <mergeCell ref="R15:R16"/>
    <mergeCell ref="R17:R18"/>
    <mergeCell ref="R10:R14"/>
    <mergeCell ref="Y19:Y20"/>
    <mergeCell ref="AG25:AG26"/>
    <mergeCell ref="S23:S24"/>
    <mergeCell ref="T23:T24"/>
    <mergeCell ref="U23:U24"/>
    <mergeCell ref="V23:V24"/>
    <mergeCell ref="W23:W24"/>
    <mergeCell ref="X23:X24"/>
    <mergeCell ref="Y23:Y24"/>
    <mergeCell ref="S25:S26"/>
    <mergeCell ref="T25:T26"/>
    <mergeCell ref="U25:U26"/>
    <mergeCell ref="AA21:AA26"/>
    <mergeCell ref="AB21:AB26"/>
    <mergeCell ref="AC21:AC26"/>
    <mergeCell ref="AD21:AD26"/>
    <mergeCell ref="AE21:AE26"/>
    <mergeCell ref="U21:U22"/>
    <mergeCell ref="V21:V22"/>
    <mergeCell ref="W21:W22"/>
    <mergeCell ref="AJ25:AJ26"/>
    <mergeCell ref="Y25:Y26"/>
    <mergeCell ref="A10:A14"/>
    <mergeCell ref="E10:E14"/>
    <mergeCell ref="AH15:AH20"/>
    <mergeCell ref="X11:X14"/>
    <mergeCell ref="X15:X16"/>
    <mergeCell ref="X19:X20"/>
    <mergeCell ref="X21:X22"/>
    <mergeCell ref="X25:X26"/>
    <mergeCell ref="P17:P18"/>
    <mergeCell ref="S17:S18"/>
    <mergeCell ref="T17:T18"/>
    <mergeCell ref="U17:U18"/>
    <mergeCell ref="V17:V18"/>
    <mergeCell ref="W17:W18"/>
    <mergeCell ref="X17:X18"/>
    <mergeCell ref="Y17:Y18"/>
    <mergeCell ref="P23:P24"/>
    <mergeCell ref="AI25:AI26"/>
    <mergeCell ref="AF21:AF26"/>
    <mergeCell ref="AH21:AH26"/>
    <mergeCell ref="AA10:AB11"/>
    <mergeCell ref="AC10:AD11"/>
    <mergeCell ref="C6:H6"/>
    <mergeCell ref="I6:AH6"/>
    <mergeCell ref="AA12:AA14"/>
    <mergeCell ref="AB12:AB14"/>
    <mergeCell ref="AC12:AC14"/>
    <mergeCell ref="AD12:AD14"/>
    <mergeCell ref="AA15:AA20"/>
    <mergeCell ref="AB15:AB20"/>
    <mergeCell ref="AC15:AC20"/>
    <mergeCell ref="AD15:AD20"/>
    <mergeCell ref="AE15:AE20"/>
    <mergeCell ref="AF15:AF20"/>
    <mergeCell ref="Z15:Z20"/>
    <mergeCell ref="Y11:Y14"/>
    <mergeCell ref="Z11:Z14"/>
    <mergeCell ref="N15:N20"/>
    <mergeCell ref="AH10:AH14"/>
    <mergeCell ref="AG10:AG14"/>
    <mergeCell ref="AF10:AF14"/>
    <mergeCell ref="S11:S14"/>
    <mergeCell ref="V11:V14"/>
    <mergeCell ref="U15:U16"/>
    <mergeCell ref="V15:V16"/>
    <mergeCell ref="W15:W16"/>
  </mergeCells>
  <phoneticPr fontId="0" type="noConversion"/>
  <conditionalFormatting sqref="O15 O21">
    <cfRule type="cellIs" dxfId="25" priority="21" stopIfTrue="1" operator="equal">
      <formula>"A"</formula>
    </cfRule>
    <cfRule type="cellIs" dxfId="24" priority="22" stopIfTrue="1" operator="equal">
      <formula>"B"</formula>
    </cfRule>
    <cfRule type="cellIs" dxfId="23" priority="23" stopIfTrue="1" operator="equal">
      <formula>"M"</formula>
    </cfRule>
    <cfRule type="cellIs" dxfId="22" priority="24" stopIfTrue="1" operator="equal">
      <formula>"E"</formula>
    </cfRule>
  </conditionalFormatting>
  <conditionalFormatting sqref="AE15">
    <cfRule type="cellIs" dxfId="21" priority="13" stopIfTrue="1" operator="equal">
      <formula>"A"</formula>
    </cfRule>
    <cfRule type="cellIs" dxfId="20" priority="14" stopIfTrue="1" operator="equal">
      <formula>"B"</formula>
    </cfRule>
    <cfRule type="cellIs" dxfId="19" priority="15" stopIfTrue="1" operator="equal">
      <formula>"M"</formula>
    </cfRule>
    <cfRule type="cellIs" dxfId="18" priority="16" stopIfTrue="1" operator="equal">
      <formula>"E"</formula>
    </cfRule>
  </conditionalFormatting>
  <conditionalFormatting sqref="AE21">
    <cfRule type="cellIs" dxfId="17" priority="9" stopIfTrue="1" operator="equal">
      <formula>"A"</formula>
    </cfRule>
    <cfRule type="cellIs" dxfId="16" priority="10" stopIfTrue="1" operator="equal">
      <formula>"B"</formula>
    </cfRule>
    <cfRule type="cellIs" dxfId="15" priority="11" stopIfTrue="1" operator="equal">
      <formula>"M"</formula>
    </cfRule>
    <cfRule type="cellIs" dxfId="14" priority="12" stopIfTrue="1" operator="equal">
      <formula>"E"</formula>
    </cfRule>
  </conditionalFormatting>
  <conditionalFormatting sqref="AE27">
    <cfRule type="cellIs" dxfId="13" priority="5" stopIfTrue="1" operator="equal">
      <formula>"A"</formula>
    </cfRule>
    <cfRule type="cellIs" dxfId="12" priority="6" stopIfTrue="1" operator="equal">
      <formula>"B"</formula>
    </cfRule>
    <cfRule type="cellIs" dxfId="11" priority="7" stopIfTrue="1" operator="equal">
      <formula>"M"</formula>
    </cfRule>
    <cfRule type="cellIs" dxfId="10" priority="8" stopIfTrue="1" operator="equal">
      <formula>"E"</formula>
    </cfRule>
  </conditionalFormatting>
  <conditionalFormatting sqref="O27">
    <cfRule type="cellIs" dxfId="9" priority="1" stopIfTrue="1" operator="equal">
      <formula>"A"</formula>
    </cfRule>
    <cfRule type="cellIs" dxfId="8" priority="2" stopIfTrue="1" operator="equal">
      <formula>"B"</formula>
    </cfRule>
    <cfRule type="cellIs" dxfId="7" priority="3" stopIfTrue="1" operator="equal">
      <formula>"M"</formula>
    </cfRule>
    <cfRule type="cellIs" dxfId="6" priority="4" stopIfTrue="1" operator="equal">
      <formula>"E"</formula>
    </cfRule>
  </conditionalFormatting>
  <dataValidations count="13">
    <dataValidation type="list" allowBlank="1" showInputMessage="1" showErrorMessage="1" sqref="J27 J15 J21 L27 L21 L15">
      <formula1>CALIFICACIÓNPROBABILIDAD</formula1>
    </dataValidation>
    <dataValidation type="list" allowBlank="1" showInputMessage="1" showErrorMessage="1" sqref="Q15:Q32">
      <formula1>CLASIFICACONTROL</formula1>
    </dataValidation>
    <dataValidation type="list" allowBlank="1" showInputMessage="1" showErrorMessage="1" sqref="S15:S32 V15:W32">
      <formula1>RTA</formula1>
    </dataValidation>
    <dataValidation type="list" allowBlank="1" showInputMessage="1" showErrorMessage="1" sqref="B15:B32">
      <formula1>CATEGORIARIESGOS</formula1>
    </dataValidation>
    <dataValidation type="list" allowBlank="1" showInputMessage="1" showErrorMessage="1" sqref="G21:G32">
      <formula1>FACTORESINTERNOS</formula1>
    </dataValidation>
    <dataValidation type="list" allowBlank="1" showInputMessage="1" showErrorMessage="1" sqref="F15:F32">
      <formula1>FACTORESEXTERNOS</formula1>
    </dataValidation>
    <dataValidation type="list" allowBlank="1" showInputMessage="1" showErrorMessage="1" sqref="I15:I32">
      <formula1>CLASIFICARIESGO</formula1>
    </dataValidation>
    <dataValidation type="list" allowBlank="1" showInputMessage="1" showErrorMessage="1" sqref="N15:N32">
      <formula1>TIPOIMPACTO</formula1>
    </dataValidation>
    <dataValidation type="list" allowBlank="1" showInputMessage="1" showErrorMessage="1" sqref="R25 R21 R19 R27 R17 R31 R15">
      <formula1>TIPOCONTROL</formula1>
    </dataValidation>
    <dataValidation type="list" allowBlank="1" showInputMessage="1" showErrorMessage="1" sqref="AF15:AF32">
      <formula1>INDIRECT($AE15)</formula1>
    </dataValidation>
    <dataValidation type="list" allowBlank="1" showInputMessage="1" showErrorMessage="1" sqref="T15:U32">
      <formula1>INDIRECT($S15)</formula1>
    </dataValidation>
    <dataValidation type="list" allowBlank="1" showInputMessage="1" showErrorMessage="1" sqref="G15:G20">
      <formula1>FACTORESINTERNOS1</formula1>
    </dataValidation>
    <dataValidation type="list" allowBlank="1" showInputMessage="1" showErrorMessage="1" sqref="C6:H6">
      <formula1>PROCESOS1</formula1>
    </dataValidation>
  </dataValidations>
  <printOptions horizontalCentered="1"/>
  <pageMargins left="0.19685039370078741" right="0.19685039370078741" top="0.59055118110236227" bottom="0.70866141732283472" header="0" footer="0.59055118110236227"/>
  <pageSetup paperSize="41" scale="50" fitToWidth="3" orientation="landscape" r:id="rId1"/>
  <headerFooter alignWithMargins="0">
    <oddFooter>&amp;R&amp;20SC01-F07 Vr2 (2016-02-12)</oddFooter>
  </headerFooter>
  <colBreaks count="2" manualBreakCount="2">
    <brk id="15" max="1048575" man="1"/>
    <brk id="36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39"/>
  <sheetViews>
    <sheetView zoomScale="86" zoomScaleNormal="86" zoomScalePageLayoutView="86" workbookViewId="0">
      <selection activeCell="C15" sqref="C15"/>
    </sheetView>
  </sheetViews>
  <sheetFormatPr baseColWidth="10" defaultColWidth="11.42578125" defaultRowHeight="12.75" x14ac:dyDescent="0.2"/>
  <cols>
    <col min="1" max="1" width="26.28515625" customWidth="1"/>
    <col min="2" max="2" width="19.85546875" customWidth="1"/>
    <col min="3" max="3" width="19" customWidth="1"/>
    <col min="4" max="4" width="19.42578125" customWidth="1"/>
    <col min="5" max="5" width="19.28515625" bestFit="1" customWidth="1"/>
    <col min="6" max="6" width="22.7109375" customWidth="1"/>
    <col min="7" max="7" width="20.140625" customWidth="1"/>
    <col min="8" max="8" width="17.42578125" customWidth="1"/>
    <col min="9" max="9" width="14.28515625" customWidth="1"/>
    <col min="14" max="14" width="62.42578125" customWidth="1"/>
  </cols>
  <sheetData>
    <row r="1" spans="1:13" ht="39" thickBot="1" x14ac:dyDescent="0.25">
      <c r="A1" s="68" t="s">
        <v>235</v>
      </c>
      <c r="B1" s="68" t="s">
        <v>236</v>
      </c>
      <c r="C1" s="68" t="s">
        <v>237</v>
      </c>
      <c r="D1" s="68" t="s">
        <v>238</v>
      </c>
      <c r="E1" s="69" t="s">
        <v>239</v>
      </c>
      <c r="F1" s="69" t="s">
        <v>240</v>
      </c>
      <c r="G1" s="69" t="s">
        <v>241</v>
      </c>
      <c r="H1" s="69" t="s">
        <v>242</v>
      </c>
      <c r="I1" s="69" t="s">
        <v>243</v>
      </c>
      <c r="J1" s="69" t="s">
        <v>244</v>
      </c>
      <c r="K1" s="69" t="s">
        <v>245</v>
      </c>
      <c r="L1" s="69" t="s">
        <v>246</v>
      </c>
      <c r="M1" s="69" t="s">
        <v>247</v>
      </c>
    </row>
    <row r="2" spans="1:13" ht="25.5" x14ac:dyDescent="0.2">
      <c r="A2" s="62" t="s">
        <v>248</v>
      </c>
      <c r="B2" s="62" t="s">
        <v>249</v>
      </c>
      <c r="C2" s="62" t="s">
        <v>250</v>
      </c>
      <c r="D2" s="62" t="s">
        <v>28</v>
      </c>
      <c r="E2" s="66">
        <v>1</v>
      </c>
      <c r="F2" s="62" t="s">
        <v>251</v>
      </c>
      <c r="G2" s="62" t="s">
        <v>141</v>
      </c>
      <c r="H2" s="67" t="s">
        <v>43</v>
      </c>
      <c r="I2" s="67" t="s">
        <v>252</v>
      </c>
      <c r="J2" s="67" t="s">
        <v>253</v>
      </c>
      <c r="K2" s="67" t="s">
        <v>254</v>
      </c>
      <c r="L2" s="78">
        <v>100</v>
      </c>
      <c r="M2" s="78" t="s">
        <v>255</v>
      </c>
    </row>
    <row r="3" spans="1:13" x14ac:dyDescent="0.2">
      <c r="A3" s="63" t="s">
        <v>256</v>
      </c>
      <c r="B3" s="63" t="s">
        <v>30</v>
      </c>
      <c r="C3" s="63" t="s">
        <v>257</v>
      </c>
      <c r="D3" s="63" t="s">
        <v>30</v>
      </c>
      <c r="E3" s="66">
        <v>2</v>
      </c>
      <c r="F3" s="62" t="s">
        <v>258</v>
      </c>
      <c r="G3" s="62" t="s">
        <v>143</v>
      </c>
      <c r="H3" s="62" t="s">
        <v>259</v>
      </c>
      <c r="I3" s="62" t="s">
        <v>260</v>
      </c>
      <c r="J3" s="62" t="s">
        <v>261</v>
      </c>
      <c r="K3" s="62" t="s">
        <v>262</v>
      </c>
      <c r="L3" s="78">
        <v>50</v>
      </c>
      <c r="M3" s="78" t="s">
        <v>263</v>
      </c>
    </row>
    <row r="4" spans="1:13" x14ac:dyDescent="0.2">
      <c r="A4" s="63" t="s">
        <v>264</v>
      </c>
      <c r="B4" s="63" t="s">
        <v>47</v>
      </c>
      <c r="C4" s="63" t="s">
        <v>265</v>
      </c>
      <c r="D4" s="63" t="s">
        <v>32</v>
      </c>
      <c r="E4" s="66">
        <v>3</v>
      </c>
      <c r="F4" s="62" t="s">
        <v>134</v>
      </c>
      <c r="G4" s="62" t="s">
        <v>145</v>
      </c>
      <c r="H4" s="62" t="s">
        <v>47</v>
      </c>
      <c r="J4" s="62" t="s">
        <v>47</v>
      </c>
      <c r="L4" s="78">
        <v>33.33</v>
      </c>
      <c r="M4" s="78" t="s">
        <v>266</v>
      </c>
    </row>
    <row r="5" spans="1:13" ht="25.5" x14ac:dyDescent="0.2">
      <c r="A5" s="63" t="s">
        <v>267</v>
      </c>
      <c r="B5" s="63" t="s">
        <v>268</v>
      </c>
      <c r="C5" s="63" t="s">
        <v>269</v>
      </c>
      <c r="D5" s="63" t="s">
        <v>270</v>
      </c>
      <c r="E5" s="66">
        <v>4</v>
      </c>
      <c r="F5" s="62" t="s">
        <v>271</v>
      </c>
      <c r="G5" s="62" t="s">
        <v>147</v>
      </c>
      <c r="H5" s="62" t="s">
        <v>32</v>
      </c>
      <c r="L5" s="78">
        <v>0</v>
      </c>
      <c r="M5" s="78" t="s">
        <v>272</v>
      </c>
    </row>
    <row r="6" spans="1:13" x14ac:dyDescent="0.2">
      <c r="A6" s="63" t="s">
        <v>273</v>
      </c>
      <c r="B6" s="63" t="s">
        <v>274</v>
      </c>
      <c r="C6" s="115" t="s">
        <v>28</v>
      </c>
      <c r="D6" s="63" t="s">
        <v>36</v>
      </c>
      <c r="E6" s="66">
        <v>5</v>
      </c>
      <c r="F6" s="62" t="s">
        <v>137</v>
      </c>
      <c r="G6" s="62" t="s">
        <v>149</v>
      </c>
    </row>
    <row r="7" spans="1:13" x14ac:dyDescent="0.2">
      <c r="A7" s="63" t="s">
        <v>275</v>
      </c>
      <c r="B7" s="63" t="s">
        <v>276</v>
      </c>
      <c r="C7" s="63" t="s">
        <v>270</v>
      </c>
      <c r="D7" s="63" t="s">
        <v>38</v>
      </c>
      <c r="E7" s="65"/>
    </row>
    <row r="8" spans="1:13" x14ac:dyDescent="0.2">
      <c r="A8" s="63" t="s">
        <v>277</v>
      </c>
      <c r="B8" s="63" t="s">
        <v>278</v>
      </c>
      <c r="C8" s="63" t="s">
        <v>279</v>
      </c>
      <c r="D8" s="63" t="s">
        <v>40</v>
      </c>
      <c r="E8" s="65"/>
    </row>
    <row r="9" spans="1:13" x14ac:dyDescent="0.2">
      <c r="A9" s="63" t="s">
        <v>40</v>
      </c>
      <c r="B9" s="63"/>
      <c r="C9" s="63" t="s">
        <v>280</v>
      </c>
    </row>
    <row r="10" spans="1:13" x14ac:dyDescent="0.2">
      <c r="C10" s="63" t="s">
        <v>281</v>
      </c>
    </row>
    <row r="11" spans="1:13" x14ac:dyDescent="0.2">
      <c r="C11" s="63" t="s">
        <v>282</v>
      </c>
    </row>
    <row r="12" spans="1:13" x14ac:dyDescent="0.2">
      <c r="C12" s="63" t="s">
        <v>283</v>
      </c>
    </row>
    <row r="13" spans="1:13" x14ac:dyDescent="0.2">
      <c r="C13" s="63" t="s">
        <v>284</v>
      </c>
    </row>
    <row r="14" spans="1:13" x14ac:dyDescent="0.2">
      <c r="C14" s="116" t="s">
        <v>285</v>
      </c>
    </row>
    <row r="18" spans="1:9" ht="15.75" x14ac:dyDescent="0.2">
      <c r="A18" s="330" t="s">
        <v>2</v>
      </c>
      <c r="B18" s="332" t="s">
        <v>3</v>
      </c>
      <c r="C18" s="333"/>
      <c r="D18" s="333"/>
      <c r="E18" s="333"/>
      <c r="F18" s="334"/>
    </row>
    <row r="19" spans="1:9" ht="16.5" x14ac:dyDescent="0.2">
      <c r="A19" s="331"/>
      <c r="B19" s="3" t="s">
        <v>4</v>
      </c>
      <c r="C19" s="4" t="s">
        <v>5</v>
      </c>
      <c r="D19" s="4" t="s">
        <v>6</v>
      </c>
      <c r="E19" s="4" t="s">
        <v>7</v>
      </c>
      <c r="F19" s="5" t="s">
        <v>8</v>
      </c>
    </row>
    <row r="20" spans="1:9" ht="25.5" x14ac:dyDescent="0.2">
      <c r="A20" s="4" t="s">
        <v>9</v>
      </c>
      <c r="B20" s="14" t="s">
        <v>10</v>
      </c>
      <c r="C20" s="14" t="s">
        <v>286</v>
      </c>
      <c r="D20" s="13" t="s">
        <v>234</v>
      </c>
      <c r="E20" s="10" t="s">
        <v>12</v>
      </c>
      <c r="F20" s="10" t="s">
        <v>12</v>
      </c>
    </row>
    <row r="21" spans="1:9" ht="25.5" x14ac:dyDescent="0.2">
      <c r="A21" s="4" t="s">
        <v>13</v>
      </c>
      <c r="B21" s="14" t="s">
        <v>10</v>
      </c>
      <c r="C21" s="14" t="s">
        <v>286</v>
      </c>
      <c r="D21" s="13" t="s">
        <v>234</v>
      </c>
      <c r="E21" s="10" t="s">
        <v>12</v>
      </c>
      <c r="F21" s="6" t="s">
        <v>14</v>
      </c>
    </row>
    <row r="22" spans="1:9" ht="25.5" x14ac:dyDescent="0.2">
      <c r="A22" s="4" t="s">
        <v>15</v>
      </c>
      <c r="B22" s="14" t="s">
        <v>286</v>
      </c>
      <c r="C22" s="8" t="s">
        <v>234</v>
      </c>
      <c r="D22" s="11" t="s">
        <v>12</v>
      </c>
      <c r="E22" s="7" t="s">
        <v>14</v>
      </c>
      <c r="F22" s="6" t="s">
        <v>14</v>
      </c>
    </row>
    <row r="23" spans="1:9" ht="25.5" x14ac:dyDescent="0.2">
      <c r="A23" s="4" t="s">
        <v>16</v>
      </c>
      <c r="B23" s="13" t="s">
        <v>234</v>
      </c>
      <c r="C23" s="11" t="s">
        <v>12</v>
      </c>
      <c r="D23" s="11" t="s">
        <v>12</v>
      </c>
      <c r="E23" s="7" t="s">
        <v>14</v>
      </c>
      <c r="F23" s="6" t="s">
        <v>14</v>
      </c>
    </row>
    <row r="24" spans="1:9" ht="25.5" x14ac:dyDescent="0.2">
      <c r="A24" s="4" t="s">
        <v>17</v>
      </c>
      <c r="B24" s="10" t="s">
        <v>12</v>
      </c>
      <c r="C24" s="11" t="s">
        <v>12</v>
      </c>
      <c r="D24" s="12" t="s">
        <v>14</v>
      </c>
      <c r="E24" s="12" t="s">
        <v>14</v>
      </c>
      <c r="F24" s="6" t="s">
        <v>14</v>
      </c>
    </row>
    <row r="26" spans="1:9" x14ac:dyDescent="0.2">
      <c r="C26" s="101" t="s">
        <v>10</v>
      </c>
      <c r="D26" s="101" t="s">
        <v>11</v>
      </c>
      <c r="E26" s="101" t="s">
        <v>12</v>
      </c>
      <c r="F26" s="101" t="s">
        <v>14</v>
      </c>
      <c r="H26" s="101" t="s">
        <v>254</v>
      </c>
      <c r="I26" s="101" t="s">
        <v>262</v>
      </c>
    </row>
    <row r="27" spans="1:9" ht="15.75" x14ac:dyDescent="0.25">
      <c r="A27" s="1" t="s">
        <v>18</v>
      </c>
      <c r="C27" s="101" t="s">
        <v>287</v>
      </c>
      <c r="D27" s="102" t="s">
        <v>288</v>
      </c>
      <c r="E27" s="102" t="s">
        <v>289</v>
      </c>
      <c r="F27" s="102" t="s">
        <v>289</v>
      </c>
      <c r="H27" s="103" t="s">
        <v>254</v>
      </c>
      <c r="I27" s="103" t="s">
        <v>262</v>
      </c>
    </row>
    <row r="28" spans="1:9" ht="15.75" x14ac:dyDescent="0.25">
      <c r="A28" s="1" t="s">
        <v>20</v>
      </c>
      <c r="C28" s="101"/>
      <c r="D28" s="101"/>
      <c r="E28" s="102" t="s">
        <v>290</v>
      </c>
      <c r="F28" s="102" t="s">
        <v>290</v>
      </c>
      <c r="H28" s="101" t="s">
        <v>262</v>
      </c>
      <c r="I28" s="101"/>
    </row>
    <row r="29" spans="1:9" ht="15.75" x14ac:dyDescent="0.25">
      <c r="A29" s="1" t="s">
        <v>22</v>
      </c>
      <c r="C29" s="101"/>
      <c r="D29" s="101"/>
      <c r="E29" s="102" t="s">
        <v>291</v>
      </c>
      <c r="F29" s="102" t="s">
        <v>291</v>
      </c>
    </row>
    <row r="30" spans="1:9" ht="15.75" x14ac:dyDescent="0.25">
      <c r="A30" s="1" t="s">
        <v>24</v>
      </c>
      <c r="D30" s="83"/>
      <c r="E30" s="83"/>
    </row>
    <row r="31" spans="1:9" ht="15.75" x14ac:dyDescent="0.25">
      <c r="A31" s="1"/>
      <c r="B31" s="9"/>
      <c r="C31" s="1"/>
      <c r="D31" s="1"/>
      <c r="E31" s="1"/>
    </row>
    <row r="34" spans="2:7" x14ac:dyDescent="0.2">
      <c r="B34" s="71"/>
      <c r="C34" s="70">
        <v>1</v>
      </c>
      <c r="D34" s="70">
        <v>2</v>
      </c>
      <c r="E34" s="70">
        <v>3</v>
      </c>
      <c r="F34" s="70">
        <v>4</v>
      </c>
      <c r="G34" s="70">
        <v>5</v>
      </c>
    </row>
    <row r="35" spans="2:7" x14ac:dyDescent="0.2">
      <c r="B35" s="70">
        <v>1</v>
      </c>
      <c r="C35" s="82" t="s">
        <v>10</v>
      </c>
      <c r="D35" s="82" t="s">
        <v>10</v>
      </c>
      <c r="E35" s="82" t="s">
        <v>11</v>
      </c>
      <c r="F35" s="82" t="s">
        <v>12</v>
      </c>
      <c r="G35" s="82" t="s">
        <v>12</v>
      </c>
    </row>
    <row r="36" spans="2:7" x14ac:dyDescent="0.2">
      <c r="B36" s="70">
        <v>2</v>
      </c>
      <c r="C36" s="82" t="s">
        <v>10</v>
      </c>
      <c r="D36" s="82" t="s">
        <v>10</v>
      </c>
      <c r="E36" s="82" t="s">
        <v>11</v>
      </c>
      <c r="F36" s="82" t="s">
        <v>12</v>
      </c>
      <c r="G36" s="82" t="s">
        <v>14</v>
      </c>
    </row>
    <row r="37" spans="2:7" x14ac:dyDescent="0.2">
      <c r="B37" s="70">
        <v>3</v>
      </c>
      <c r="C37" s="82" t="s">
        <v>10</v>
      </c>
      <c r="D37" s="82" t="s">
        <v>11</v>
      </c>
      <c r="E37" s="82" t="s">
        <v>12</v>
      </c>
      <c r="F37" s="82" t="s">
        <v>14</v>
      </c>
      <c r="G37" s="82" t="s">
        <v>14</v>
      </c>
    </row>
    <row r="38" spans="2:7" x14ac:dyDescent="0.2">
      <c r="B38" s="70">
        <v>4</v>
      </c>
      <c r="C38" s="82" t="s">
        <v>11</v>
      </c>
      <c r="D38" s="82" t="s">
        <v>12</v>
      </c>
      <c r="E38" s="82" t="s">
        <v>12</v>
      </c>
      <c r="F38" s="82" t="s">
        <v>14</v>
      </c>
      <c r="G38" s="82" t="s">
        <v>14</v>
      </c>
    </row>
    <row r="39" spans="2:7" x14ac:dyDescent="0.2">
      <c r="B39" s="70">
        <v>5</v>
      </c>
      <c r="C39" s="82" t="s">
        <v>12</v>
      </c>
      <c r="D39" s="82" t="s">
        <v>12</v>
      </c>
      <c r="E39" s="82" t="s">
        <v>14</v>
      </c>
      <c r="F39" s="82" t="s">
        <v>14</v>
      </c>
      <c r="G39" s="82" t="s">
        <v>14</v>
      </c>
    </row>
  </sheetData>
  <sortState ref="C3:C14">
    <sortCondition ref="C2"/>
  </sortState>
  <mergeCells count="2">
    <mergeCell ref="A18:A19"/>
    <mergeCell ref="B18:F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C41"/>
  <sheetViews>
    <sheetView workbookViewId="0">
      <selection activeCell="C1" sqref="C1:C41"/>
    </sheetView>
  </sheetViews>
  <sheetFormatPr baseColWidth="10" defaultColWidth="11.42578125" defaultRowHeight="12.75" x14ac:dyDescent="0.2"/>
  <cols>
    <col min="3" max="3" width="67" customWidth="1"/>
  </cols>
  <sheetData>
    <row r="1" spans="3:3" ht="33" x14ac:dyDescent="0.2">
      <c r="C1" s="112" t="s">
        <v>164</v>
      </c>
    </row>
    <row r="2" spans="3:3" ht="16.5" x14ac:dyDescent="0.2">
      <c r="C2" s="112" t="s">
        <v>165</v>
      </c>
    </row>
    <row r="3" spans="3:3" ht="33" x14ac:dyDescent="0.2">
      <c r="C3" s="112" t="s">
        <v>166</v>
      </c>
    </row>
    <row r="4" spans="3:3" ht="16.5" x14ac:dyDescent="0.2">
      <c r="C4" s="112" t="s">
        <v>167</v>
      </c>
    </row>
    <row r="5" spans="3:3" ht="16.5" x14ac:dyDescent="0.2">
      <c r="C5" s="112" t="s">
        <v>191</v>
      </c>
    </row>
    <row r="6" spans="3:3" ht="16.5" x14ac:dyDescent="0.2">
      <c r="C6" s="112" t="s">
        <v>192</v>
      </c>
    </row>
    <row r="7" spans="3:3" ht="16.5" x14ac:dyDescent="0.2">
      <c r="C7" s="112" t="s">
        <v>155</v>
      </c>
    </row>
    <row r="8" spans="3:3" ht="16.5" x14ac:dyDescent="0.2">
      <c r="C8" s="112" t="s">
        <v>156</v>
      </c>
    </row>
    <row r="9" spans="3:3" ht="16.5" x14ac:dyDescent="0.2">
      <c r="C9" s="112" t="s">
        <v>157</v>
      </c>
    </row>
    <row r="10" spans="3:3" ht="16.5" x14ac:dyDescent="0.2">
      <c r="C10" s="114" t="s">
        <v>158</v>
      </c>
    </row>
    <row r="11" spans="3:3" ht="16.5" x14ac:dyDescent="0.2">
      <c r="C11" s="112" t="s">
        <v>152</v>
      </c>
    </row>
    <row r="12" spans="3:3" ht="12.75" customHeight="1" x14ac:dyDescent="0.2">
      <c r="C12" s="112" t="s">
        <v>153</v>
      </c>
    </row>
    <row r="13" spans="3:3" ht="12.75" customHeight="1" x14ac:dyDescent="0.2">
      <c r="C13" s="112" t="s">
        <v>154</v>
      </c>
    </row>
    <row r="14" spans="3:3" ht="16.5" x14ac:dyDescent="0.2">
      <c r="C14" s="114" t="s">
        <v>179</v>
      </c>
    </row>
    <row r="15" spans="3:3" ht="16.5" x14ac:dyDescent="0.2">
      <c r="C15" s="112" t="s">
        <v>180</v>
      </c>
    </row>
    <row r="16" spans="3:3" ht="16.5" x14ac:dyDescent="0.2">
      <c r="C16" s="112" t="s">
        <v>181</v>
      </c>
    </row>
    <row r="17" spans="3:3" ht="16.5" x14ac:dyDescent="0.2">
      <c r="C17" s="112" t="s">
        <v>178</v>
      </c>
    </row>
    <row r="18" spans="3:3" ht="16.5" x14ac:dyDescent="0.2">
      <c r="C18" s="112" t="s">
        <v>182</v>
      </c>
    </row>
    <row r="19" spans="3:3" ht="16.5" x14ac:dyDescent="0.2">
      <c r="C19" s="112" t="s">
        <v>183</v>
      </c>
    </row>
    <row r="20" spans="3:3" ht="12.75" customHeight="1" x14ac:dyDescent="0.2">
      <c r="C20" s="112" t="s">
        <v>184</v>
      </c>
    </row>
    <row r="21" spans="3:3" ht="16.5" x14ac:dyDescent="0.2">
      <c r="C21" s="112" t="s">
        <v>185</v>
      </c>
    </row>
    <row r="22" spans="3:3" ht="16.5" x14ac:dyDescent="0.2">
      <c r="C22" s="112" t="s">
        <v>186</v>
      </c>
    </row>
    <row r="23" spans="3:3" ht="16.5" x14ac:dyDescent="0.2">
      <c r="C23" s="112" t="s">
        <v>187</v>
      </c>
    </row>
    <row r="24" spans="3:3" ht="16.5" x14ac:dyDescent="0.2">
      <c r="C24" s="112" t="s">
        <v>188</v>
      </c>
    </row>
    <row r="25" spans="3:3" ht="16.5" x14ac:dyDescent="0.2">
      <c r="C25" s="112" t="s">
        <v>189</v>
      </c>
    </row>
    <row r="26" spans="3:3" ht="33" x14ac:dyDescent="0.2">
      <c r="C26" s="112" t="s">
        <v>190</v>
      </c>
    </row>
    <row r="27" spans="3:3" ht="16.5" x14ac:dyDescent="0.2">
      <c r="C27" s="112" t="s">
        <v>176</v>
      </c>
    </row>
    <row r="28" spans="3:3" ht="16.5" x14ac:dyDescent="0.2">
      <c r="C28" s="112" t="s">
        <v>177</v>
      </c>
    </row>
    <row r="29" spans="3:3" ht="16.5" x14ac:dyDescent="0.2">
      <c r="C29" s="112" t="s">
        <v>168</v>
      </c>
    </row>
    <row r="30" spans="3:3" ht="16.5" x14ac:dyDescent="0.2">
      <c r="C30" s="114" t="s">
        <v>169</v>
      </c>
    </row>
    <row r="31" spans="3:3" ht="16.5" x14ac:dyDescent="0.2">
      <c r="C31" s="114" t="s">
        <v>162</v>
      </c>
    </row>
    <row r="32" spans="3:3" ht="12.75" customHeight="1" x14ac:dyDescent="0.2">
      <c r="C32" s="113" t="s">
        <v>163</v>
      </c>
    </row>
    <row r="33" spans="3:3" ht="16.5" x14ac:dyDescent="0.2">
      <c r="C33" s="112" t="s">
        <v>170</v>
      </c>
    </row>
    <row r="34" spans="3:3" ht="16.5" x14ac:dyDescent="0.2">
      <c r="C34" s="112" t="s">
        <v>173</v>
      </c>
    </row>
    <row r="35" spans="3:3" ht="16.5" x14ac:dyDescent="0.2">
      <c r="C35" s="112" t="s">
        <v>174</v>
      </c>
    </row>
    <row r="36" spans="3:3" ht="33" x14ac:dyDescent="0.2">
      <c r="C36" s="112" t="s">
        <v>175</v>
      </c>
    </row>
    <row r="37" spans="3:3" ht="33" x14ac:dyDescent="0.2">
      <c r="C37" s="112" t="s">
        <v>171</v>
      </c>
    </row>
    <row r="38" spans="3:3" ht="33" x14ac:dyDescent="0.2">
      <c r="C38" s="112" t="s">
        <v>172</v>
      </c>
    </row>
    <row r="39" spans="3:3" ht="16.5" x14ac:dyDescent="0.2">
      <c r="C39" s="112" t="s">
        <v>159</v>
      </c>
    </row>
    <row r="40" spans="3:3" ht="16.5" x14ac:dyDescent="0.2">
      <c r="C40" s="112" t="s">
        <v>160</v>
      </c>
    </row>
    <row r="41" spans="3:3" ht="16.5" x14ac:dyDescent="0.2">
      <c r="C41" s="112" t="s">
        <v>292</v>
      </c>
    </row>
  </sheetData>
  <sortState ref="C2:C50">
    <sortCondition ref="C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-0.249977111117893"/>
  </sheetPr>
  <dimension ref="B3:G10"/>
  <sheetViews>
    <sheetView workbookViewId="0">
      <selection activeCell="F4" sqref="F4"/>
    </sheetView>
  </sheetViews>
  <sheetFormatPr baseColWidth="10" defaultColWidth="11.42578125" defaultRowHeight="12.75" x14ac:dyDescent="0.2"/>
  <cols>
    <col min="2" max="2" width="27.85546875" customWidth="1"/>
    <col min="6" max="6" width="12.7109375" customWidth="1"/>
  </cols>
  <sheetData>
    <row r="3" spans="2:7" x14ac:dyDescent="0.2">
      <c r="F3" t="s">
        <v>293</v>
      </c>
      <c r="G3" t="s">
        <v>294</v>
      </c>
    </row>
    <row r="4" spans="2:7" ht="51.95" customHeight="1" x14ac:dyDescent="0.2">
      <c r="B4" s="80" t="s">
        <v>295</v>
      </c>
      <c r="C4" s="79" t="s">
        <v>296</v>
      </c>
      <c r="F4" t="s">
        <v>262</v>
      </c>
      <c r="G4">
        <v>0</v>
      </c>
    </row>
    <row r="5" spans="2:7" ht="51.95" customHeight="1" x14ac:dyDescent="0.2">
      <c r="B5" s="80" t="s">
        <v>227</v>
      </c>
      <c r="C5" s="79">
        <v>15</v>
      </c>
      <c r="F5" t="s">
        <v>254</v>
      </c>
      <c r="G5">
        <v>1</v>
      </c>
    </row>
    <row r="6" spans="2:7" ht="51.95" customHeight="1" x14ac:dyDescent="0.2">
      <c r="B6" s="80" t="s">
        <v>225</v>
      </c>
      <c r="C6" s="79">
        <v>15</v>
      </c>
    </row>
    <row r="7" spans="2:7" ht="51.95" customHeight="1" x14ac:dyDescent="0.2">
      <c r="B7" s="80" t="s">
        <v>224</v>
      </c>
      <c r="C7" s="79">
        <v>15</v>
      </c>
    </row>
    <row r="8" spans="2:7" ht="51.95" customHeight="1" x14ac:dyDescent="0.2">
      <c r="B8" s="80" t="s">
        <v>228</v>
      </c>
      <c r="C8" s="79">
        <v>25</v>
      </c>
    </row>
    <row r="9" spans="2:7" ht="51" x14ac:dyDescent="0.2">
      <c r="B9" s="80" t="s">
        <v>226</v>
      </c>
      <c r="C9" s="79">
        <v>30</v>
      </c>
    </row>
    <row r="10" spans="2:7" x14ac:dyDescent="0.2">
      <c r="B10" s="80" t="s">
        <v>297</v>
      </c>
      <c r="C10" s="79" t="s">
        <v>294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26</vt:i4>
      </vt:variant>
    </vt:vector>
  </HeadingPairs>
  <TitlesOfParts>
    <vt:vector size="31" baseType="lpstr">
      <vt:lpstr>PARÁMETROS</vt:lpstr>
      <vt:lpstr>MAPA DE RIESGOS</vt:lpstr>
      <vt:lpstr>Hoja1</vt:lpstr>
      <vt:lpstr>Hoja3</vt:lpstr>
      <vt:lpstr>Preguntas</vt:lpstr>
      <vt:lpstr>A</vt:lpstr>
      <vt:lpstr>'MAPA DE RIESGOS'!Área_de_impresión</vt:lpstr>
      <vt:lpstr>PARÁMETROS!Área_de_impresión</vt:lpstr>
      <vt:lpstr>B</vt:lpstr>
      <vt:lpstr>CALIFICACIÓNPROBABILIDAD</vt:lpstr>
      <vt:lpstr>CATEGORIARIESGOS</vt:lpstr>
      <vt:lpstr>CLASIFICACONTROL</vt:lpstr>
      <vt:lpstr>CLASIFICARIESGO</vt:lpstr>
      <vt:lpstr>DESCRIPTOR</vt:lpstr>
      <vt:lpstr>DESCRIPTORIMPACTO</vt:lpstr>
      <vt:lpstr>DESCRIPTORPROBABILIDAD</vt:lpstr>
      <vt:lpstr>E</vt:lpstr>
      <vt:lpstr>FACTORESEXTERNOS</vt:lpstr>
      <vt:lpstr>FACTORESINTERNOS</vt:lpstr>
      <vt:lpstr>FACTORESINTERNOS1</vt:lpstr>
      <vt:lpstr>M</vt:lpstr>
      <vt:lpstr>No</vt:lpstr>
      <vt:lpstr>OPCIONESMANEJO</vt:lpstr>
      <vt:lpstr>PONDERACIÓN</vt:lpstr>
      <vt:lpstr>PROCESOS</vt:lpstr>
      <vt:lpstr>PROCESOS1</vt:lpstr>
      <vt:lpstr>RTA</vt:lpstr>
      <vt:lpstr>Si</vt:lpstr>
      <vt:lpstr>TIPOCONTROL</vt:lpstr>
      <vt:lpstr>TIPOIMPACTO</vt:lpstr>
      <vt:lpstr>'MAPA DE RIESGOS'!Títulos_a_imprimir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SAÚL LEÓN PARDO</dc:creator>
  <cp:keywords/>
  <dc:description/>
  <cp:lastModifiedBy>Maria del Carmen Diaz Fonseca</cp:lastModifiedBy>
  <cp:revision/>
  <cp:lastPrinted>2016-02-15T12:19:33Z</cp:lastPrinted>
  <dcterms:created xsi:type="dcterms:W3CDTF">2011-04-24T06:11:36Z</dcterms:created>
  <dcterms:modified xsi:type="dcterms:W3CDTF">2016-02-15T12:20:53Z</dcterms:modified>
  <cp:category/>
  <cp:contentStatus/>
</cp:coreProperties>
</file>